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autoCompressPictures="0"/>
  <bookViews>
    <workbookView xWindow="10700" yWindow="1900" windowWidth="24160" windowHeight="20160" tabRatio="726" firstSheet="5" activeTab="8"/>
  </bookViews>
  <sheets>
    <sheet name="Deelnemers" sheetId="1" r:id="rId1"/>
    <sheet name="Websitespel" sheetId="2" r:id="rId2"/>
    <sheet name="Voorspel" sheetId="3" r:id="rId3"/>
    <sheet name="Tussenstand" sheetId="4" r:id="rId4"/>
    <sheet name="Parkspel Volwassenen" sheetId="5" r:id="rId5"/>
    <sheet name="Parkspel Kinderen" sheetId="6" r:id="rId6"/>
    <sheet name="Eindspel" sheetId="7" r:id="rId7"/>
    <sheet name="Quiz" sheetId="8" r:id="rId8"/>
    <sheet name="Algemeen klassement" sheetId="9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6" l="1"/>
  <c r="D8" i="9"/>
  <c r="B5" i="9"/>
  <c r="B2" i="9"/>
  <c r="B9" i="9"/>
  <c r="B8" i="9"/>
  <c r="B6" i="9"/>
  <c r="B7" i="9"/>
  <c r="B3" i="9"/>
  <c r="B4" i="9"/>
  <c r="D5" i="9"/>
  <c r="D2" i="9"/>
  <c r="D9" i="9"/>
  <c r="D6" i="9"/>
  <c r="D7" i="9"/>
  <c r="D3" i="9"/>
  <c r="D4" i="9"/>
  <c r="E4" i="9"/>
  <c r="A9" i="2"/>
  <c r="L1" i="6"/>
  <c r="K1" i="6"/>
  <c r="J1" i="6"/>
  <c r="I1" i="6"/>
  <c r="H1" i="6"/>
  <c r="G1" i="6"/>
  <c r="F1" i="6"/>
  <c r="E1" i="6"/>
  <c r="D1" i="6"/>
  <c r="C1" i="6"/>
  <c r="B1" i="6"/>
  <c r="L1" i="5"/>
  <c r="K1" i="5"/>
  <c r="J1" i="5"/>
  <c r="I1" i="5"/>
  <c r="H1" i="5"/>
  <c r="G1" i="5"/>
  <c r="F1" i="5"/>
  <c r="E1" i="5"/>
  <c r="D1" i="5"/>
  <c r="C1" i="5"/>
  <c r="B1" i="5"/>
  <c r="C3" i="4"/>
  <c r="C2" i="4"/>
  <c r="B3" i="4"/>
  <c r="B2" i="4"/>
  <c r="A5" i="9"/>
  <c r="A8" i="9"/>
  <c r="A7" i="9"/>
  <c r="A9" i="9"/>
  <c r="A2" i="9"/>
  <c r="A6" i="9"/>
  <c r="A4" i="9"/>
  <c r="A3" i="9"/>
  <c r="A9" i="8"/>
  <c r="A8" i="8"/>
  <c r="A7" i="8"/>
  <c r="L9" i="8"/>
  <c r="A6" i="8"/>
  <c r="L8" i="8"/>
  <c r="A5" i="8"/>
  <c r="L7" i="8"/>
  <c r="L6" i="8"/>
  <c r="A4" i="8"/>
  <c r="L5" i="8"/>
  <c r="A3" i="8"/>
  <c r="L4" i="8"/>
  <c r="A2" i="8"/>
  <c r="L3" i="8"/>
  <c r="L2" i="8"/>
  <c r="A9" i="7"/>
  <c r="A8" i="7"/>
  <c r="A7" i="7"/>
  <c r="D9" i="7"/>
  <c r="A6" i="7"/>
  <c r="D8" i="7"/>
  <c r="A5" i="7"/>
  <c r="D7" i="7"/>
  <c r="D6" i="7"/>
  <c r="A4" i="7"/>
  <c r="D5" i="7"/>
  <c r="A3" i="7"/>
  <c r="D4" i="7"/>
  <c r="A2" i="7"/>
  <c r="D3" i="7"/>
  <c r="D2" i="7"/>
  <c r="A9" i="6"/>
  <c r="A8" i="6"/>
  <c r="A7" i="6"/>
  <c r="M9" i="6"/>
  <c r="A6" i="6"/>
  <c r="M8" i="6"/>
  <c r="A5" i="6"/>
  <c r="M7" i="6"/>
  <c r="M6" i="6"/>
  <c r="M5" i="6"/>
  <c r="A3" i="6"/>
  <c r="M4" i="6"/>
  <c r="A2" i="6"/>
  <c r="M3" i="6"/>
  <c r="M2" i="6"/>
  <c r="A9" i="5"/>
  <c r="A8" i="5"/>
  <c r="A7" i="5"/>
  <c r="M9" i="5"/>
  <c r="A6" i="5"/>
  <c r="M8" i="5"/>
  <c r="A5" i="5"/>
  <c r="M7" i="5"/>
  <c r="M6" i="5"/>
  <c r="A4" i="5"/>
  <c r="M5" i="5"/>
  <c r="A3" i="5"/>
  <c r="M4" i="5"/>
  <c r="A2" i="5"/>
  <c r="M3" i="5"/>
  <c r="M2" i="5"/>
  <c r="A9" i="4"/>
  <c r="A8" i="4"/>
  <c r="A7" i="4"/>
  <c r="C9" i="4"/>
  <c r="B9" i="4"/>
  <c r="A6" i="4"/>
  <c r="C8" i="4"/>
  <c r="B8" i="4"/>
  <c r="A5" i="4"/>
  <c r="C7" i="4"/>
  <c r="B7" i="4"/>
  <c r="C6" i="4"/>
  <c r="B6" i="4"/>
  <c r="A4" i="4"/>
  <c r="C5" i="4"/>
  <c r="B5" i="4"/>
  <c r="A3" i="4"/>
  <c r="C4" i="4"/>
  <c r="B4" i="4"/>
  <c r="A2" i="4"/>
  <c r="A9" i="3"/>
  <c r="A8" i="3"/>
  <c r="A7" i="3"/>
  <c r="C9" i="3"/>
  <c r="A6" i="3"/>
  <c r="C8" i="3"/>
  <c r="A5" i="3"/>
  <c r="C7" i="3"/>
  <c r="C6" i="3"/>
  <c r="A4" i="3"/>
  <c r="C5" i="3"/>
  <c r="A3" i="3"/>
  <c r="C4" i="3"/>
  <c r="A2" i="3"/>
  <c r="C3" i="3"/>
  <c r="C2" i="3"/>
  <c r="A8" i="2"/>
  <c r="A7" i="2"/>
  <c r="C9" i="2"/>
  <c r="C5" i="9"/>
  <c r="A6" i="2"/>
  <c r="C8" i="2"/>
  <c r="C8" i="9"/>
  <c r="A5" i="2"/>
  <c r="C7" i="2"/>
  <c r="C7" i="9"/>
  <c r="C6" i="2"/>
  <c r="C9" i="9"/>
  <c r="A4" i="2"/>
  <c r="C5" i="2"/>
  <c r="C2" i="9"/>
  <c r="A3" i="2"/>
  <c r="C4" i="2"/>
  <c r="C6" i="9"/>
  <c r="A2" i="2"/>
  <c r="C3" i="2"/>
  <c r="C4" i="9"/>
  <c r="C2" i="2"/>
  <c r="C3" i="9"/>
  <c r="N2" i="8"/>
  <c r="M2" i="8"/>
  <c r="M3" i="9"/>
  <c r="D9" i="4"/>
  <c r="E9" i="4"/>
  <c r="D5" i="4"/>
  <c r="E3" i="9"/>
  <c r="N3" i="8"/>
  <c r="M3" i="8"/>
  <c r="M4" i="9"/>
  <c r="N5" i="8"/>
  <c r="M5" i="8"/>
  <c r="M2" i="9"/>
  <c r="N7" i="8"/>
  <c r="M7" i="8"/>
  <c r="M7" i="9"/>
  <c r="N9" i="8"/>
  <c r="M9" i="8"/>
  <c r="M5" i="9"/>
  <c r="N4" i="8"/>
  <c r="M4" i="8"/>
  <c r="M6" i="9"/>
  <c r="N6" i="8"/>
  <c r="M6" i="8"/>
  <c r="M9" i="9"/>
  <c r="N8" i="8"/>
  <c r="M8" i="8"/>
  <c r="M8" i="9"/>
  <c r="F5" i="7"/>
  <c r="E5" i="7"/>
  <c r="K2" i="9"/>
  <c r="F2" i="7"/>
  <c r="E2" i="7"/>
  <c r="K3" i="9"/>
  <c r="F8" i="7"/>
  <c r="E8" i="7"/>
  <c r="K8" i="9"/>
  <c r="F7" i="7"/>
  <c r="E7" i="7"/>
  <c r="K7" i="9"/>
  <c r="F4" i="7"/>
  <c r="E4" i="7"/>
  <c r="K6" i="9"/>
  <c r="F9" i="7"/>
  <c r="E9" i="7"/>
  <c r="K5" i="9"/>
  <c r="F3" i="7"/>
  <c r="E3" i="7"/>
  <c r="K4" i="9"/>
  <c r="F6" i="7"/>
  <c r="E6" i="7"/>
  <c r="K9" i="9"/>
  <c r="E9" i="9"/>
  <c r="E2" i="9"/>
  <c r="D7" i="4"/>
  <c r="E7" i="4"/>
  <c r="D4" i="4"/>
  <c r="E4" i="4"/>
  <c r="O5" i="5"/>
  <c r="N5" i="5"/>
  <c r="G2" i="9"/>
  <c r="D2" i="4"/>
  <c r="E2" i="4"/>
  <c r="D6" i="4"/>
  <c r="E6" i="4"/>
  <c r="D3" i="4"/>
  <c r="E3" i="4"/>
  <c r="E7" i="9"/>
  <c r="E8" i="9"/>
  <c r="E5" i="9"/>
  <c r="E6" i="9"/>
  <c r="D8" i="4"/>
  <c r="E8" i="4"/>
  <c r="O9" i="5"/>
  <c r="N9" i="5"/>
  <c r="G5" i="9"/>
  <c r="O5" i="6"/>
  <c r="N5" i="6"/>
  <c r="I2" i="9"/>
  <c r="E5" i="4"/>
  <c r="O3" i="5"/>
  <c r="N3" i="5"/>
  <c r="G4" i="9"/>
  <c r="O7" i="5"/>
  <c r="N7" i="5"/>
  <c r="G7" i="9"/>
  <c r="O3" i="6"/>
  <c r="N3" i="6"/>
  <c r="I4" i="9"/>
  <c r="O7" i="6"/>
  <c r="N7" i="6"/>
  <c r="I7" i="9"/>
  <c r="O2" i="5"/>
  <c r="N2" i="5"/>
  <c r="G3" i="9"/>
  <c r="O6" i="5"/>
  <c r="N6" i="5"/>
  <c r="G9" i="9"/>
  <c r="O2" i="6"/>
  <c r="N2" i="6"/>
  <c r="I3" i="9"/>
  <c r="O6" i="6"/>
  <c r="N6" i="6"/>
  <c r="I9" i="9"/>
  <c r="O9" i="6"/>
  <c r="N9" i="6"/>
  <c r="I5" i="9"/>
  <c r="O4" i="5"/>
  <c r="N4" i="5"/>
  <c r="G6" i="9"/>
  <c r="O8" i="5"/>
  <c r="N8" i="5"/>
  <c r="G8" i="9"/>
  <c r="O4" i="6"/>
  <c r="N4" i="6"/>
  <c r="I6" i="9"/>
  <c r="O8" i="6"/>
  <c r="N8" i="6"/>
  <c r="I8" i="9"/>
  <c r="H3" i="9"/>
  <c r="J3" i="9"/>
  <c r="L3" i="9"/>
  <c r="N3" i="9"/>
  <c r="H9" i="9"/>
  <c r="J9" i="9"/>
  <c r="L9" i="9"/>
  <c r="N9" i="9"/>
  <c r="H2" i="9"/>
  <c r="J2" i="9"/>
  <c r="L2" i="9"/>
  <c r="N2" i="9"/>
  <c r="H5" i="9"/>
  <c r="J5" i="9"/>
  <c r="L5" i="9"/>
  <c r="N5" i="9"/>
  <c r="H4" i="9"/>
  <c r="J4" i="9"/>
  <c r="L4" i="9"/>
  <c r="N4" i="9"/>
  <c r="H8" i="9"/>
  <c r="J8" i="9"/>
  <c r="L8" i="9"/>
  <c r="N8" i="9"/>
  <c r="H7" i="9"/>
  <c r="J7" i="9"/>
  <c r="L7" i="9"/>
  <c r="N7" i="9"/>
  <c r="H6" i="9"/>
  <c r="J6" i="9"/>
  <c r="L6" i="9"/>
  <c r="N6" i="9"/>
  <c r="F4" i="4"/>
  <c r="F6" i="9"/>
  <c r="F8" i="4"/>
  <c r="F8" i="9"/>
  <c r="F6" i="4"/>
  <c r="F9" i="9"/>
  <c r="F9" i="4"/>
  <c r="F5" i="9"/>
  <c r="F2" i="4"/>
  <c r="F3" i="9"/>
  <c r="F5" i="4"/>
  <c r="F2" i="9"/>
  <c r="F3" i="4"/>
  <c r="F4" i="9"/>
  <c r="F7" i="4"/>
  <c r="F7" i="9"/>
  <c r="O7" i="9"/>
  <c r="O9" i="9"/>
  <c r="O2" i="9"/>
  <c r="O5" i="9"/>
  <c r="O6" i="9"/>
  <c r="O3" i="9"/>
  <c r="O8" i="9"/>
  <c r="O4" i="9"/>
</calcChain>
</file>

<file path=xl/sharedStrings.xml><?xml version="1.0" encoding="utf-8"?>
<sst xmlns="http://schemas.openxmlformats.org/spreadsheetml/2006/main" count="65" uniqueCount="43">
  <si>
    <t>Ploeg</t>
  </si>
  <si>
    <t>Score /20</t>
  </si>
  <si>
    <t>Websitespel</t>
  </si>
  <si>
    <t>Plaats</t>
  </si>
  <si>
    <t>Voorspel</t>
  </si>
  <si>
    <t>Score /40</t>
  </si>
  <si>
    <t>Tijd</t>
  </si>
  <si>
    <t>Voortrekkers</t>
  </si>
  <si>
    <t>Oudleiding Chiro</t>
  </si>
  <si>
    <t>Pas enkel de grijze cellen aan!!!</t>
  </si>
  <si>
    <t>De Blauwe Vinken</t>
  </si>
  <si>
    <t>Scouts</t>
  </si>
  <si>
    <t>Chiro</t>
  </si>
  <si>
    <t>Dynamo</t>
  </si>
  <si>
    <t>5 voor 12</t>
  </si>
  <si>
    <t>Ronde 1</t>
  </si>
  <si>
    <t>Ronde 2</t>
  </si>
  <si>
    <t>Ronde 3</t>
  </si>
  <si>
    <t>Ronde 4</t>
  </si>
  <si>
    <t>Ronde 5</t>
  </si>
  <si>
    <t>Ronde 6</t>
  </si>
  <si>
    <t>Tafelronde 1</t>
  </si>
  <si>
    <t>Tafelronde 2</t>
  </si>
  <si>
    <t>Tafelronde 3</t>
  </si>
  <si>
    <t>Totaal</t>
  </si>
  <si>
    <t>Totaal /20</t>
  </si>
  <si>
    <t>Websitespel /20</t>
  </si>
  <si>
    <t>Rangschikking</t>
  </si>
  <si>
    <t>Voorspel /20</t>
  </si>
  <si>
    <t>Subtotaal 40/120</t>
  </si>
  <si>
    <t>Parkspel volw /20</t>
  </si>
  <si>
    <t>Subtotaal 60/120</t>
  </si>
  <si>
    <t>Parkspel kind /20</t>
  </si>
  <si>
    <t>Subtotaal 80/120</t>
  </si>
  <si>
    <t>Eindspel /20</t>
  </si>
  <si>
    <t>Subtotaal 100/120</t>
  </si>
  <si>
    <t>Quiz /20</t>
  </si>
  <si>
    <t>Totaal /120</t>
  </si>
  <si>
    <t>EINDRANGSCHIKKING</t>
  </si>
  <si>
    <t>Score</t>
  </si>
  <si>
    <t>Score /200</t>
  </si>
  <si>
    <t>De Felix Pateekes</t>
  </si>
  <si>
    <t>Ronde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</si>
</sst>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color rgb="FF000000"/>
      <name val="Arial"/>
    </font>
    <font>
      <i/>
      <sz val="10"/>
      <name val="Arial"/>
    </font>
    <font>
      <sz val="10"/>
      <color rgb="FF00000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06666"/>
        <bgColor rgb="FFE0666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rgb="FFD9D9D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00000"/>
        <bgColor rgb="FFD9D9D9"/>
      </patternFill>
    </fill>
    <fill>
      <patternFill patternType="solid">
        <fgColor rgb="FFFFFF00"/>
        <bgColor rgb="FFD9D9D9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4" tint="0.499984740745262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theme="4" tint="0.499984740745262"/>
      </bottom>
      <diagonal/>
    </border>
    <border>
      <left/>
      <right/>
      <top style="medium">
        <color auto="1"/>
      </top>
      <bottom style="thick">
        <color theme="4" tint="0.499984740745262"/>
      </bottom>
      <diagonal/>
    </border>
    <border>
      <left/>
      <right style="medium">
        <color auto="1"/>
      </right>
      <top style="medium">
        <color auto="1"/>
      </top>
      <bottom style="thick">
        <color theme="4" tint="0.4999847407452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">
    <xf numFmtId="0" fontId="0" fillId="0" borderId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25" applyNumberFormat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4" borderId="3" xfId="1" applyBorder="1" applyAlignment="1">
      <alignment horizontal="center" vertical="center" textRotation="90" wrapText="1"/>
    </xf>
    <xf numFmtId="0" fontId="3" fillId="4" borderId="4" xfId="1" applyBorder="1" applyAlignment="1">
      <alignment horizontal="center" vertical="center" textRotation="90" wrapText="1"/>
    </xf>
    <xf numFmtId="0" fontId="3" fillId="4" borderId="11" xfId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4" xfId="1" applyBorder="1" applyAlignment="1">
      <alignment horizontal="center" vertical="center"/>
    </xf>
    <xf numFmtId="0" fontId="3" fillId="4" borderId="16" xfId="1" applyBorder="1" applyAlignment="1">
      <alignment horizontal="center" vertical="center"/>
    </xf>
    <xf numFmtId="0" fontId="3" fillId="4" borderId="17" xfId="1" applyBorder="1" applyAlignment="1">
      <alignment horizontal="center" vertical="center"/>
    </xf>
    <xf numFmtId="0" fontId="3" fillId="4" borderId="18" xfId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4" borderId="16" xfId="1" applyBorder="1" applyAlignment="1">
      <alignment horizontal="center" vertical="center" textRotation="90"/>
    </xf>
    <xf numFmtId="0" fontId="3" fillId="4" borderId="18" xfId="1" applyBorder="1" applyAlignment="1">
      <alignment horizontal="center" vertical="center" textRotation="90"/>
    </xf>
    <xf numFmtId="0" fontId="3" fillId="4" borderId="17" xfId="1" applyBorder="1" applyAlignment="1">
      <alignment horizontal="center" vertical="center" textRotation="90" wrapText="1"/>
    </xf>
    <xf numFmtId="0" fontId="3" fillId="4" borderId="16" xfId="1" applyBorder="1" applyAlignment="1">
      <alignment horizontal="center" vertical="center" textRotation="90" wrapText="1"/>
    </xf>
    <xf numFmtId="0" fontId="3" fillId="4" borderId="18" xfId="1" applyBorder="1" applyAlignment="1">
      <alignment horizontal="center" vertical="center" textRotation="90" wrapText="1"/>
    </xf>
    <xf numFmtId="0" fontId="3" fillId="4" borderId="16" xfId="1" applyBorder="1" applyAlignment="1">
      <alignment horizontal="center" vertical="center" wrapText="1"/>
    </xf>
    <xf numFmtId="0" fontId="3" fillId="4" borderId="17" xfId="1" applyBorder="1" applyAlignment="1">
      <alignment horizontal="center" vertical="center" wrapText="1"/>
    </xf>
    <xf numFmtId="0" fontId="3" fillId="4" borderId="18" xfId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7" borderId="3" xfId="4" applyBorder="1" applyAlignment="1">
      <alignment horizontal="center" vertical="center" textRotation="90" wrapText="1"/>
    </xf>
    <xf numFmtId="0" fontId="3" fillId="7" borderId="4" xfId="4" applyBorder="1" applyAlignment="1">
      <alignment horizontal="center" vertical="center" textRotation="90" wrapText="1"/>
    </xf>
    <xf numFmtId="0" fontId="3" fillId="6" borderId="3" xfId="3" applyBorder="1" applyAlignment="1">
      <alignment horizontal="center" vertical="center" textRotation="90" wrapText="1"/>
    </xf>
    <xf numFmtId="0" fontId="3" fillId="6" borderId="4" xfId="3" applyBorder="1" applyAlignment="1">
      <alignment horizontal="center" vertical="center" textRotation="90" wrapText="1"/>
    </xf>
    <xf numFmtId="0" fontId="3" fillId="8" borderId="3" xfId="5" applyBorder="1" applyAlignment="1">
      <alignment horizontal="center" vertical="center" textRotation="90" wrapText="1"/>
    </xf>
    <xf numFmtId="0" fontId="3" fillId="8" borderId="4" xfId="5" applyBorder="1" applyAlignment="1">
      <alignment horizontal="center" vertical="center" textRotation="90" wrapText="1"/>
    </xf>
    <xf numFmtId="0" fontId="3" fillId="10" borderId="3" xfId="7" applyBorder="1" applyAlignment="1">
      <alignment horizontal="center" vertical="center" textRotation="90" wrapText="1"/>
    </xf>
    <xf numFmtId="0" fontId="3" fillId="10" borderId="4" xfId="7" applyBorder="1" applyAlignment="1">
      <alignment horizontal="center" vertical="center" textRotation="90" wrapText="1"/>
    </xf>
    <xf numFmtId="0" fontId="3" fillId="9" borderId="3" xfId="6" applyBorder="1" applyAlignment="1">
      <alignment horizontal="center" vertical="center" textRotation="90" wrapText="1"/>
    </xf>
    <xf numFmtId="0" fontId="3" fillId="9" borderId="9" xfId="6" applyBorder="1" applyAlignment="1">
      <alignment horizontal="center" vertical="center" textRotation="90" wrapText="1"/>
    </xf>
    <xf numFmtId="0" fontId="3" fillId="9" borderId="4" xfId="6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vertical="center"/>
    </xf>
    <xf numFmtId="0" fontId="6" fillId="2" borderId="15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5" borderId="11" xfId="2" applyFont="1" applyBorder="1" applyAlignment="1">
      <alignment horizontal="center" vertical="center" textRotation="90" wrapText="1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2" fillId="4" borderId="18" xfId="1" applyFont="1" applyBorder="1" applyAlignment="1">
      <alignment horizontal="center" vertical="center" textRotation="90"/>
    </xf>
    <xf numFmtId="0" fontId="2" fillId="4" borderId="17" xfId="1" applyFont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12" fillId="12" borderId="2" xfId="8" applyBorder="1" applyAlignment="1">
      <alignment horizontal="center" vertical="center"/>
    </xf>
    <xf numFmtId="0" fontId="12" fillId="12" borderId="20" xfId="8" applyBorder="1" applyAlignment="1">
      <alignment horizontal="center" vertical="center"/>
    </xf>
    <xf numFmtId="0" fontId="10" fillId="13" borderId="25" xfId="9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4" borderId="17" xfId="1" applyFont="1" applyBorder="1" applyAlignment="1">
      <alignment horizontal="center" vertical="center" textRotation="90" wrapText="1"/>
    </xf>
    <xf numFmtId="0" fontId="5" fillId="1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</cellXfs>
  <cellStyles count="10">
    <cellStyle name="20% - Accent1" xfId="1" builtinId="30"/>
    <cellStyle name="20% - Accent2" xfId="3" builtinId="34"/>
    <cellStyle name="20% - Accent3" xfId="4" builtinId="38"/>
    <cellStyle name="20% - Accent4" xfId="5" builtinId="42"/>
    <cellStyle name="20% - Accent5" xfId="6" builtinId="46"/>
    <cellStyle name="20% - Accent6" xfId="7" builtinId="50"/>
    <cellStyle name="Accent2" xfId="2" builtinId="33"/>
    <cellStyle name="Controlecel" xfId="9" builtinId="23"/>
    <cellStyle name="Normaal" xfId="0" builtinId="0"/>
    <cellStyle name="Ongeldig" xfId="8" builtinId="2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5" sqref="A25"/>
    </sheetView>
  </sheetViews>
  <sheetFormatPr baseColWidth="10" defaultColWidth="14.5" defaultRowHeight="15.75" customHeight="1" x14ac:dyDescent="0"/>
  <cols>
    <col min="1" max="1" width="20.6640625" customWidth="1"/>
  </cols>
  <sheetData>
    <row r="1" spans="1:4" ht="37.5" customHeight="1" thickBot="1">
      <c r="A1" s="17" t="s">
        <v>0</v>
      </c>
    </row>
    <row r="2" spans="1:4" s="64" customFormat="1" ht="20" customHeight="1" thickTop="1">
      <c r="A2" s="65" t="s">
        <v>7</v>
      </c>
    </row>
    <row r="3" spans="1:4" s="64" customFormat="1" ht="20" customHeight="1">
      <c r="A3" s="65" t="s">
        <v>8</v>
      </c>
    </row>
    <row r="4" spans="1:4" s="64" customFormat="1" ht="20" customHeight="1">
      <c r="A4" s="65" t="s">
        <v>10</v>
      </c>
    </row>
    <row r="5" spans="1:4" s="64" customFormat="1" ht="20" customHeight="1">
      <c r="A5" s="65" t="s">
        <v>11</v>
      </c>
      <c r="D5" s="66" t="s">
        <v>9</v>
      </c>
    </row>
    <row r="6" spans="1:4" s="64" customFormat="1" ht="20" customHeight="1">
      <c r="A6" s="65" t="s">
        <v>12</v>
      </c>
    </row>
    <row r="7" spans="1:4" s="64" customFormat="1" ht="20" customHeight="1">
      <c r="A7" s="65" t="s">
        <v>13</v>
      </c>
    </row>
    <row r="8" spans="1:4" s="64" customFormat="1" ht="20" customHeight="1">
      <c r="A8" s="65" t="s">
        <v>14</v>
      </c>
    </row>
    <row r="9" spans="1:4" s="64" customFormat="1" ht="20" customHeight="1">
      <c r="A9" s="72" t="s">
        <v>41</v>
      </c>
    </row>
    <row r="10" spans="1:4" s="64" customFormat="1" ht="20" customHeight="1"/>
    <row r="11" spans="1:4" s="64" customFormat="1" ht="20" customHeight="1"/>
    <row r="12" spans="1:4" s="64" customFormat="1" ht="20" customHeight="1"/>
    <row r="13" spans="1:4" ht="15" customHeight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7" sqref="B7"/>
    </sheetView>
  </sheetViews>
  <sheetFormatPr baseColWidth="10" defaultColWidth="14.5" defaultRowHeight="15.75" customHeight="1" x14ac:dyDescent="0"/>
  <cols>
    <col min="1" max="1" width="20.6640625" customWidth="1"/>
    <col min="2" max="3" width="14.5" customWidth="1"/>
    <col min="5" max="5" width="14.5" customWidth="1"/>
  </cols>
  <sheetData>
    <row r="1" spans="1:8" ht="37.5" customHeight="1" thickBot="1">
      <c r="A1" s="18" t="s">
        <v>0</v>
      </c>
      <c r="B1" s="17" t="s">
        <v>1</v>
      </c>
      <c r="C1" s="20" t="s">
        <v>3</v>
      </c>
      <c r="D1" s="1"/>
      <c r="F1" s="2"/>
      <c r="G1" s="2"/>
      <c r="H1" s="2"/>
    </row>
    <row r="2" spans="1:8" ht="20" customHeight="1" thickTop="1">
      <c r="A2" s="58" t="str">
        <f>Deelnemers!A2</f>
        <v>Voortrekkers</v>
      </c>
      <c r="B2" s="23">
        <v>7</v>
      </c>
      <c r="C2" s="22">
        <f t="shared" ref="C2:C9" si="0">RANK(B2, $B$2:$B$12)</f>
        <v>4</v>
      </c>
      <c r="E2" s="5"/>
    </row>
    <row r="3" spans="1:8" ht="20" customHeight="1">
      <c r="A3" s="58" t="str">
        <f>Deelnemers!A3</f>
        <v>Oudleiding Chiro</v>
      </c>
      <c r="B3" s="23">
        <v>10</v>
      </c>
      <c r="C3" s="22">
        <f t="shared" si="0"/>
        <v>1</v>
      </c>
      <c r="E3" s="5"/>
    </row>
    <row r="4" spans="1:8" ht="20" customHeight="1">
      <c r="A4" s="58" t="str">
        <f>Deelnemers!A4</f>
        <v>De Blauwe Vinken</v>
      </c>
      <c r="B4" s="23">
        <v>5</v>
      </c>
      <c r="C4" s="22">
        <f t="shared" si="0"/>
        <v>6</v>
      </c>
      <c r="E4" s="5"/>
    </row>
    <row r="5" spans="1:8" ht="20" customHeight="1">
      <c r="A5" s="58" t="str">
        <f>Deelnemers!A5</f>
        <v>Scouts</v>
      </c>
      <c r="B5" s="23">
        <v>9</v>
      </c>
      <c r="C5" s="22">
        <f t="shared" si="0"/>
        <v>2</v>
      </c>
      <c r="E5" s="5"/>
    </row>
    <row r="6" spans="1:8" ht="20" customHeight="1">
      <c r="A6" s="58" t="str">
        <f>Deelnemers!A6</f>
        <v>Chiro</v>
      </c>
      <c r="B6" s="23">
        <v>3</v>
      </c>
      <c r="C6" s="22">
        <f t="shared" si="0"/>
        <v>8</v>
      </c>
      <c r="E6" s="5"/>
    </row>
    <row r="7" spans="1:8" ht="20" customHeight="1">
      <c r="A7" s="58" t="str">
        <f>Deelnemers!A7</f>
        <v>Dynamo</v>
      </c>
      <c r="B7" s="23">
        <v>6</v>
      </c>
      <c r="C7" s="22">
        <f t="shared" si="0"/>
        <v>5</v>
      </c>
      <c r="E7" s="5"/>
    </row>
    <row r="8" spans="1:8" ht="20" customHeight="1">
      <c r="A8" s="58" t="str">
        <f>Deelnemers!A8</f>
        <v>5 voor 12</v>
      </c>
      <c r="B8" s="23">
        <v>4</v>
      </c>
      <c r="C8" s="22">
        <f t="shared" si="0"/>
        <v>7</v>
      </c>
      <c r="E8" s="5"/>
    </row>
    <row r="9" spans="1:8" ht="20" customHeight="1" thickBot="1">
      <c r="A9" s="59" t="str">
        <f>Deelnemers!A9</f>
        <v>De Felix Pateekes</v>
      </c>
      <c r="B9" s="23">
        <v>8</v>
      </c>
      <c r="C9" s="22">
        <f t="shared" si="0"/>
        <v>3</v>
      </c>
      <c r="E9" s="5"/>
    </row>
    <row r="10" spans="1:8" ht="20" customHeight="1">
      <c r="B10" s="9"/>
      <c r="C10" s="9"/>
      <c r="E10" s="5"/>
    </row>
    <row r="11" spans="1:8" ht="20" customHeight="1">
      <c r="B11" s="9"/>
      <c r="C11" s="9"/>
      <c r="E11" s="5"/>
    </row>
    <row r="12" spans="1:8" ht="20" customHeight="1">
      <c r="B12" s="9"/>
      <c r="C12" s="9"/>
      <c r="E12" s="5"/>
    </row>
    <row r="15" spans="1:8" ht="15" customHeight="1"/>
    <row r="16" spans="1:8" ht="15" customHeight="1">
      <c r="A16" s="6"/>
    </row>
    <row r="17" spans="1:3" ht="15" customHeight="1"/>
    <row r="18" spans="1:3" s="9" customFormat="1" ht="15" customHeight="1">
      <c r="A18" s="3"/>
      <c r="B18" s="3"/>
      <c r="C18" s="3"/>
    </row>
    <row r="19" spans="1:3" s="9" customFormat="1" ht="15" customHeight="1"/>
    <row r="20" spans="1:3" s="9" customFormat="1" ht="15" customHeight="1"/>
    <row r="21" spans="1:3" s="9" customFormat="1" ht="15" customHeight="1"/>
    <row r="22" spans="1:3" s="9" customFormat="1" ht="15" customHeight="1"/>
    <row r="23" spans="1:3" s="9" customFormat="1" ht="15" customHeight="1"/>
    <row r="24" spans="1:3" s="9" customFormat="1" ht="15" customHeight="1"/>
    <row r="25" spans="1:3" s="9" customFormat="1" ht="15" customHeight="1"/>
    <row r="26" spans="1:3" s="9" customFormat="1" ht="15" customHeight="1"/>
    <row r="27" spans="1:3" s="9" customFormat="1" ht="15" customHeight="1"/>
    <row r="28" spans="1:3" s="9" customFormat="1" ht="15" customHeight="1"/>
    <row r="29" spans="1:3" s="9" customFormat="1" ht="1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8" sqref="B8"/>
    </sheetView>
  </sheetViews>
  <sheetFormatPr baseColWidth="10" defaultColWidth="14.5" defaultRowHeight="15.75" customHeight="1" x14ac:dyDescent="0"/>
  <cols>
    <col min="1" max="1" width="20.6640625" customWidth="1"/>
    <col min="2" max="3" width="14.5" customWidth="1"/>
  </cols>
  <sheetData>
    <row r="1" spans="1:8" ht="37.5" customHeight="1" thickBot="1">
      <c r="A1" s="18" t="s">
        <v>0</v>
      </c>
      <c r="B1" s="17" t="s">
        <v>1</v>
      </c>
      <c r="C1" s="20" t="s">
        <v>3</v>
      </c>
      <c r="D1" s="1"/>
      <c r="F1" s="2"/>
      <c r="G1" s="2"/>
      <c r="H1" s="2"/>
    </row>
    <row r="2" spans="1:8" ht="20" customHeight="1" thickTop="1">
      <c r="A2" s="62" t="str">
        <f>Deelnemers!A2</f>
        <v>Voortrekkers</v>
      </c>
      <c r="B2" s="23">
        <v>7</v>
      </c>
      <c r="C2" s="22">
        <f t="shared" ref="C2:C9" si="0">RANK(B2, $B$2:$B$12)</f>
        <v>4</v>
      </c>
    </row>
    <row r="3" spans="1:8" ht="20" customHeight="1">
      <c r="A3" s="62" t="str">
        <f>Deelnemers!A3</f>
        <v>Oudleiding Chiro</v>
      </c>
      <c r="B3" s="23">
        <v>9</v>
      </c>
      <c r="C3" s="22">
        <f t="shared" si="0"/>
        <v>2</v>
      </c>
    </row>
    <row r="4" spans="1:8" ht="20" customHeight="1">
      <c r="A4" s="62" t="str">
        <f>Deelnemers!A4</f>
        <v>De Blauwe Vinken</v>
      </c>
      <c r="B4" s="23">
        <v>6</v>
      </c>
      <c r="C4" s="22">
        <f t="shared" si="0"/>
        <v>5</v>
      </c>
    </row>
    <row r="5" spans="1:8" ht="20" customHeight="1">
      <c r="A5" s="62" t="str">
        <f>Deelnemers!A5</f>
        <v>Scouts</v>
      </c>
      <c r="B5" s="23">
        <v>10</v>
      </c>
      <c r="C5" s="22">
        <f t="shared" si="0"/>
        <v>1</v>
      </c>
    </row>
    <row r="6" spans="1:8" ht="20" customHeight="1">
      <c r="A6" s="62" t="str">
        <f>Deelnemers!A6</f>
        <v>Chiro</v>
      </c>
      <c r="B6" s="23">
        <v>4</v>
      </c>
      <c r="C6" s="22">
        <f t="shared" si="0"/>
        <v>7</v>
      </c>
    </row>
    <row r="7" spans="1:8" ht="20" customHeight="1">
      <c r="A7" s="62" t="str">
        <f>Deelnemers!A7</f>
        <v>Dynamo</v>
      </c>
      <c r="B7" s="23">
        <v>3</v>
      </c>
      <c r="C7" s="22">
        <f t="shared" si="0"/>
        <v>8</v>
      </c>
    </row>
    <row r="8" spans="1:8" ht="20" customHeight="1">
      <c r="A8" s="62" t="str">
        <f>Deelnemers!A8</f>
        <v>5 voor 12</v>
      </c>
      <c r="B8" s="23">
        <v>5</v>
      </c>
      <c r="C8" s="22">
        <f t="shared" si="0"/>
        <v>6</v>
      </c>
    </row>
    <row r="9" spans="1:8" ht="20" customHeight="1" thickBot="1">
      <c r="A9" s="63" t="str">
        <f>Deelnemers!A9</f>
        <v>De Felix Pateekes</v>
      </c>
      <c r="B9" s="23">
        <v>8</v>
      </c>
      <c r="C9" s="22">
        <f t="shared" si="0"/>
        <v>3</v>
      </c>
    </row>
    <row r="10" spans="1:8" ht="20" customHeight="1">
      <c r="B10" s="9"/>
      <c r="C10" s="9"/>
    </row>
    <row r="11" spans="1:8" ht="20" customHeight="1">
      <c r="B11" s="9"/>
      <c r="C11" s="9"/>
    </row>
    <row r="12" spans="1:8" ht="20" customHeight="1">
      <c r="B12" s="9"/>
      <c r="C12" s="9"/>
    </row>
    <row r="13" spans="1:8" ht="15" customHeight="1">
      <c r="B13" s="9"/>
      <c r="C13" s="9"/>
    </row>
    <row r="14" spans="1:8" ht="15" customHeight="1"/>
    <row r="15" spans="1:8" ht="15" customHeight="1"/>
    <row r="16" spans="1:8" ht="15" customHeight="1">
      <c r="A16" s="6"/>
      <c r="B16" s="9"/>
      <c r="C16" s="9"/>
    </row>
    <row r="17" spans="1:3" ht="15" customHeight="1">
      <c r="A17" s="9"/>
      <c r="B17" s="9"/>
      <c r="C17" s="9"/>
    </row>
    <row r="18" spans="1:3" ht="15" customHeight="1">
      <c r="A18" s="3"/>
      <c r="B18" s="3"/>
      <c r="C18" s="3"/>
    </row>
    <row r="19" spans="1:3" ht="15" customHeight="1">
      <c r="A19" s="9"/>
      <c r="B19" s="9"/>
      <c r="C19" s="9"/>
    </row>
    <row r="20" spans="1:3" ht="15" customHeight="1">
      <c r="A20" s="9"/>
      <c r="B20" s="9"/>
      <c r="C20" s="9"/>
    </row>
    <row r="21" spans="1:3" ht="15" customHeight="1">
      <c r="A21" s="9"/>
      <c r="B21" s="9"/>
      <c r="C21" s="9"/>
    </row>
    <row r="22" spans="1:3" ht="15" customHeight="1">
      <c r="A22" s="9"/>
      <c r="B22" s="9"/>
      <c r="C22" s="9"/>
    </row>
    <row r="23" spans="1:3" ht="15" customHeight="1">
      <c r="A23" s="9"/>
      <c r="B23" s="9"/>
      <c r="C23" s="9"/>
    </row>
    <row r="24" spans="1:3" ht="15" customHeight="1">
      <c r="A24" s="9"/>
      <c r="B24" s="9"/>
      <c r="C24" s="9"/>
    </row>
    <row r="25" spans="1:3" ht="15" customHeight="1">
      <c r="A25" s="9"/>
      <c r="B25" s="9"/>
      <c r="C25" s="9"/>
    </row>
    <row r="26" spans="1:3" ht="15" customHeight="1">
      <c r="A26" s="9"/>
      <c r="B26" s="9"/>
      <c r="C26" s="9"/>
    </row>
    <row r="27" spans="1:3" ht="15" customHeight="1">
      <c r="A27" s="9"/>
      <c r="B27" s="9"/>
      <c r="C27" s="9"/>
    </row>
    <row r="28" spans="1:3" ht="15" customHeight="1">
      <c r="A28" s="9"/>
      <c r="B28" s="9"/>
      <c r="C28" s="9"/>
    </row>
    <row r="29" spans="1:3" ht="15" customHeight="1">
      <c r="A29" s="9"/>
      <c r="B29" s="9"/>
      <c r="C29" s="9"/>
    </row>
    <row r="30" spans="1:3" ht="1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18" sqref="G18"/>
    </sheetView>
  </sheetViews>
  <sheetFormatPr baseColWidth="10" defaultColWidth="14.5" defaultRowHeight="15.75" customHeight="1" x14ac:dyDescent="0"/>
  <cols>
    <col min="1" max="1" width="20.6640625" customWidth="1"/>
    <col min="2" max="3" width="8.33203125" customWidth="1"/>
  </cols>
  <sheetData>
    <row r="1" spans="1:13" ht="90" customHeight="1" thickBot="1">
      <c r="A1" s="18" t="s">
        <v>0</v>
      </c>
      <c r="B1" s="24" t="s">
        <v>2</v>
      </c>
      <c r="C1" s="25" t="s">
        <v>4</v>
      </c>
      <c r="D1" s="19" t="s">
        <v>5</v>
      </c>
      <c r="E1" s="19" t="s">
        <v>1</v>
      </c>
      <c r="F1" s="20" t="s">
        <v>3</v>
      </c>
      <c r="G1" s="1"/>
      <c r="I1" s="2"/>
      <c r="J1" s="2"/>
      <c r="K1" s="2"/>
      <c r="L1" s="2"/>
      <c r="M1" s="2"/>
    </row>
    <row r="2" spans="1:13" ht="20" customHeight="1" thickTop="1">
      <c r="A2" s="62" t="str">
        <f>Deelnemers!A2</f>
        <v>Voortrekkers</v>
      </c>
      <c r="B2" s="68">
        <f>Websitespel!B2</f>
        <v>7</v>
      </c>
      <c r="C2" s="69">
        <f>Voorspel!B2</f>
        <v>7</v>
      </c>
      <c r="D2" s="34">
        <f t="shared" ref="D2:D9" si="0">SUM(B2,C2)</f>
        <v>14</v>
      </c>
      <c r="E2" s="16">
        <f t="shared" ref="E2:E9" si="1">QUOTIENT(D2, 2)</f>
        <v>7</v>
      </c>
      <c r="F2" s="21">
        <f t="shared" ref="F2:F9" si="2">RANK(D2, $D$2:$D$12)</f>
        <v>4</v>
      </c>
    </row>
    <row r="3" spans="1:13" ht="20" customHeight="1">
      <c r="A3" s="62" t="str">
        <f>Deelnemers!A3</f>
        <v>Oudleiding Chiro</v>
      </c>
      <c r="B3" s="68">
        <f>Websitespel!B3</f>
        <v>10</v>
      </c>
      <c r="C3" s="69">
        <f>Voorspel!B3</f>
        <v>9</v>
      </c>
      <c r="D3" s="34">
        <f t="shared" si="0"/>
        <v>19</v>
      </c>
      <c r="E3" s="16">
        <f t="shared" si="1"/>
        <v>9</v>
      </c>
      <c r="F3" s="21">
        <f t="shared" si="2"/>
        <v>1</v>
      </c>
    </row>
    <row r="4" spans="1:13" ht="20" customHeight="1">
      <c r="A4" s="62" t="str">
        <f>Deelnemers!A4</f>
        <v>De Blauwe Vinken</v>
      </c>
      <c r="B4" s="68">
        <f>Websitespel!B4</f>
        <v>5</v>
      </c>
      <c r="C4" s="69">
        <f>Voorspel!B4</f>
        <v>6</v>
      </c>
      <c r="D4" s="34">
        <f t="shared" si="0"/>
        <v>11</v>
      </c>
      <c r="E4" s="16">
        <f t="shared" si="1"/>
        <v>5</v>
      </c>
      <c r="F4" s="21">
        <f t="shared" si="2"/>
        <v>5</v>
      </c>
    </row>
    <row r="5" spans="1:13" ht="20" customHeight="1">
      <c r="A5" s="62" t="str">
        <f>Deelnemers!A5</f>
        <v>Scouts</v>
      </c>
      <c r="B5" s="68">
        <f>Websitespel!B5</f>
        <v>9</v>
      </c>
      <c r="C5" s="69">
        <f>Voorspel!B5</f>
        <v>10</v>
      </c>
      <c r="D5" s="34">
        <f t="shared" si="0"/>
        <v>19</v>
      </c>
      <c r="E5" s="16">
        <f t="shared" si="1"/>
        <v>9</v>
      </c>
      <c r="F5" s="21">
        <f t="shared" si="2"/>
        <v>1</v>
      </c>
    </row>
    <row r="6" spans="1:13" ht="20" customHeight="1">
      <c r="A6" s="62" t="str">
        <f>Deelnemers!A6</f>
        <v>Chiro</v>
      </c>
      <c r="B6" s="68">
        <f>Websitespel!B6</f>
        <v>3</v>
      </c>
      <c r="C6" s="69">
        <f>Voorspel!B6</f>
        <v>4</v>
      </c>
      <c r="D6" s="34">
        <f t="shared" si="0"/>
        <v>7</v>
      </c>
      <c r="E6" s="16">
        <f t="shared" si="1"/>
        <v>3</v>
      </c>
      <c r="F6" s="21">
        <f t="shared" si="2"/>
        <v>8</v>
      </c>
    </row>
    <row r="7" spans="1:13" ht="20" customHeight="1">
      <c r="A7" s="62" t="str">
        <f>Deelnemers!A7</f>
        <v>Dynamo</v>
      </c>
      <c r="B7" s="68">
        <f>Websitespel!B7</f>
        <v>6</v>
      </c>
      <c r="C7" s="69">
        <f>Voorspel!B7</f>
        <v>3</v>
      </c>
      <c r="D7" s="34">
        <f t="shared" si="0"/>
        <v>9</v>
      </c>
      <c r="E7" s="16">
        <f t="shared" si="1"/>
        <v>4</v>
      </c>
      <c r="F7" s="21">
        <f t="shared" si="2"/>
        <v>6</v>
      </c>
    </row>
    <row r="8" spans="1:13" ht="20" customHeight="1">
      <c r="A8" s="62" t="str">
        <f>Deelnemers!A8</f>
        <v>5 voor 12</v>
      </c>
      <c r="B8" s="68">
        <f>Websitespel!B8</f>
        <v>4</v>
      </c>
      <c r="C8" s="69">
        <f>Voorspel!B8</f>
        <v>5</v>
      </c>
      <c r="D8" s="34">
        <f t="shared" si="0"/>
        <v>9</v>
      </c>
      <c r="E8" s="16">
        <f t="shared" si="1"/>
        <v>4</v>
      </c>
      <c r="F8" s="21">
        <f t="shared" si="2"/>
        <v>6</v>
      </c>
    </row>
    <row r="9" spans="1:13" ht="20" customHeight="1" thickBot="1">
      <c r="A9" s="63" t="str">
        <f>Deelnemers!A9</f>
        <v>De Felix Pateekes</v>
      </c>
      <c r="B9" s="68">
        <f>Websitespel!B9</f>
        <v>8</v>
      </c>
      <c r="C9" s="69">
        <f>Voorspel!B9</f>
        <v>8</v>
      </c>
      <c r="D9" s="34">
        <f t="shared" si="0"/>
        <v>16</v>
      </c>
      <c r="E9" s="16">
        <f t="shared" si="1"/>
        <v>8</v>
      </c>
      <c r="F9" s="21">
        <f t="shared" si="2"/>
        <v>3</v>
      </c>
    </row>
    <row r="10" spans="1:13" ht="20" customHeight="1">
      <c r="B10" s="9"/>
      <c r="C10" s="9"/>
      <c r="D10" s="9"/>
      <c r="E10" s="9"/>
      <c r="F10" s="9"/>
    </row>
    <row r="11" spans="1:13" ht="20" customHeight="1">
      <c r="B11" s="9"/>
      <c r="C11" s="9"/>
      <c r="D11" s="9"/>
      <c r="E11" s="9"/>
      <c r="F11" s="9"/>
    </row>
    <row r="12" spans="1:13" ht="20" customHeight="1">
      <c r="B12" s="9"/>
      <c r="C12" s="9"/>
      <c r="D12" s="9"/>
      <c r="E12" s="9"/>
      <c r="F12" s="9"/>
    </row>
    <row r="13" spans="1:13" ht="15" customHeight="1"/>
    <row r="14" spans="1:13" ht="15" customHeight="1"/>
    <row r="15" spans="1:13" ht="15" customHeight="1">
      <c r="A15" s="9"/>
      <c r="B15" s="9"/>
      <c r="C15" s="9"/>
      <c r="D15" s="9"/>
      <c r="E15" s="9"/>
      <c r="F15" s="9"/>
    </row>
    <row r="16" spans="1:13" ht="15" customHeight="1">
      <c r="A16" s="6"/>
      <c r="B16" s="9"/>
      <c r="C16" s="9"/>
      <c r="D16" s="9"/>
      <c r="E16" s="9"/>
      <c r="F16" s="9"/>
    </row>
    <row r="17" spans="1:6" ht="15" customHeight="1">
      <c r="A17" s="9"/>
      <c r="B17" s="9"/>
      <c r="C17" s="9"/>
      <c r="D17" s="9"/>
      <c r="E17" s="9"/>
      <c r="F17" s="9"/>
    </row>
    <row r="18" spans="1:6" ht="15" customHeight="1">
      <c r="A18" s="3"/>
      <c r="B18" s="3"/>
      <c r="C18" s="3"/>
      <c r="D18" s="3"/>
      <c r="E18" s="3"/>
      <c r="F18" s="3"/>
    </row>
    <row r="19" spans="1:6" ht="15" customHeight="1">
      <c r="A19" s="9"/>
      <c r="B19" s="9"/>
      <c r="C19" s="9"/>
      <c r="D19" s="9"/>
      <c r="E19" s="9"/>
      <c r="F19" s="9"/>
    </row>
    <row r="20" spans="1:6" ht="15" customHeight="1">
      <c r="A20" s="9"/>
      <c r="B20" s="9"/>
      <c r="C20" s="9"/>
      <c r="D20" s="9"/>
      <c r="E20" s="9"/>
      <c r="F20" s="9"/>
    </row>
    <row r="21" spans="1:6" ht="15" customHeight="1">
      <c r="A21" s="9"/>
      <c r="B21" s="9"/>
      <c r="C21" s="9"/>
      <c r="D21" s="9"/>
      <c r="E21" s="9"/>
      <c r="F21" s="9"/>
    </row>
    <row r="22" spans="1:6" ht="15" customHeight="1">
      <c r="A22" s="9"/>
      <c r="B22" s="9"/>
      <c r="C22" s="9"/>
      <c r="D22" s="9"/>
      <c r="E22" s="9"/>
      <c r="F22" s="9"/>
    </row>
    <row r="23" spans="1:6" ht="15" customHeight="1">
      <c r="A23" s="9"/>
      <c r="B23" s="9"/>
      <c r="C23" s="9"/>
      <c r="D23" s="9"/>
      <c r="E23" s="9"/>
      <c r="F23" s="9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9"/>
      <c r="B25" s="9"/>
      <c r="C25" s="9"/>
      <c r="D25" s="9"/>
      <c r="E25" s="9"/>
      <c r="F25" s="9"/>
    </row>
    <row r="26" spans="1:6" ht="15" customHeight="1">
      <c r="A26" s="9"/>
      <c r="B26" s="9"/>
      <c r="C26" s="9"/>
      <c r="D26" s="9"/>
      <c r="E26" s="9"/>
      <c r="F26" s="9"/>
    </row>
    <row r="27" spans="1:6" ht="15" customHeight="1">
      <c r="A27" s="9"/>
      <c r="B27" s="9"/>
      <c r="C27" s="9"/>
      <c r="D27" s="9"/>
      <c r="E27" s="9"/>
      <c r="F27" s="9"/>
    </row>
    <row r="28" spans="1:6" ht="15" customHeight="1">
      <c r="A28" s="9"/>
      <c r="B28" s="9"/>
      <c r="C28" s="9"/>
      <c r="D28" s="9"/>
      <c r="E28" s="9"/>
      <c r="F28" s="9"/>
    </row>
    <row r="29" spans="1:6" ht="15" customHeight="1">
      <c r="A29" s="9"/>
      <c r="B29" s="9"/>
      <c r="C29" s="9"/>
      <c r="D29" s="9"/>
      <c r="E29" s="9"/>
      <c r="F29" s="9"/>
    </row>
    <row r="30" spans="1:6" ht="15" customHeight="1">
      <c r="A30" s="9"/>
      <c r="B30" s="9"/>
      <c r="C30" s="9"/>
      <c r="D30" s="9"/>
      <c r="E30" s="9"/>
      <c r="F30" s="9"/>
    </row>
    <row r="31" spans="1:6" ht="15" customHeight="1">
      <c r="A31" s="9"/>
      <c r="B31" s="9"/>
      <c r="C31" s="9"/>
      <c r="D31" s="9"/>
      <c r="E31" s="9"/>
      <c r="F31" s="9"/>
    </row>
    <row r="32" spans="1:6" ht="1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D5" sqref="D5"/>
    </sheetView>
  </sheetViews>
  <sheetFormatPr baseColWidth="10" defaultColWidth="14.5" defaultRowHeight="15.75" customHeight="1" x14ac:dyDescent="0"/>
  <cols>
    <col min="1" max="1" width="20.6640625" customWidth="1"/>
    <col min="2" max="3" width="8.33203125" hidden="1" customWidth="1"/>
    <col min="4" max="6" width="8.33203125" customWidth="1"/>
    <col min="7" max="7" width="8.33203125" hidden="1" customWidth="1"/>
    <col min="8" max="12" width="8.33203125" customWidth="1"/>
  </cols>
  <sheetData>
    <row r="1" spans="1:18" ht="90" customHeight="1" thickBot="1">
      <c r="A1" s="18" t="s">
        <v>0</v>
      </c>
      <c r="B1" s="27" t="e">
        <f>Deelnemers!#REF!</f>
        <v>#REF!</v>
      </c>
      <c r="C1" s="26" t="e">
        <f>Deelnemers!#REF!</f>
        <v>#REF!</v>
      </c>
      <c r="D1" s="26" t="str">
        <f>Deelnemers!A2</f>
        <v>Voortrekkers</v>
      </c>
      <c r="E1" s="26" t="str">
        <f>Deelnemers!A3</f>
        <v>Oudleiding Chiro</v>
      </c>
      <c r="F1" s="26" t="str">
        <f>Deelnemers!A4</f>
        <v>De Blauwe Vinken</v>
      </c>
      <c r="G1" s="26" t="e">
        <f>Deelnemers!#REF!</f>
        <v>#REF!</v>
      </c>
      <c r="H1" s="26" t="str">
        <f>Deelnemers!A5</f>
        <v>Scouts</v>
      </c>
      <c r="I1" s="26" t="str">
        <f>Deelnemers!A6</f>
        <v>Chiro</v>
      </c>
      <c r="J1" s="26" t="str">
        <f>Deelnemers!A7</f>
        <v>Dynamo</v>
      </c>
      <c r="K1" s="26" t="str">
        <f>Deelnemers!A8</f>
        <v>5 voor 12</v>
      </c>
      <c r="L1" s="28" t="str">
        <f>Deelnemers!A9</f>
        <v>De Felix Pateekes</v>
      </c>
      <c r="M1" s="71" t="s">
        <v>40</v>
      </c>
      <c r="N1" s="19" t="s">
        <v>1</v>
      </c>
      <c r="O1" s="20" t="s">
        <v>3</v>
      </c>
    </row>
    <row r="2" spans="1:18" ht="20" customHeight="1" thickTop="1">
      <c r="A2" s="60" t="str">
        <f>Deelnemers!A2</f>
        <v>Voortrekkers</v>
      </c>
      <c r="B2" s="35"/>
      <c r="C2" s="15"/>
      <c r="D2" s="73"/>
      <c r="E2" s="15">
        <v>15</v>
      </c>
      <c r="F2" s="15">
        <v>15</v>
      </c>
      <c r="G2" s="15"/>
      <c r="H2" s="15">
        <v>20</v>
      </c>
      <c r="I2" s="76">
        <v>18</v>
      </c>
      <c r="J2" s="15">
        <v>20</v>
      </c>
      <c r="K2" s="15">
        <v>19</v>
      </c>
      <c r="L2" s="33">
        <v>19</v>
      </c>
      <c r="M2" s="34">
        <f t="shared" ref="M2:M9" si="0">SUM(B2:L2)</f>
        <v>126</v>
      </c>
      <c r="N2" s="16">
        <f>21-O2</f>
        <v>20</v>
      </c>
      <c r="O2" s="21">
        <f t="shared" ref="O2:O9" si="1">RANK(M2, $M$2:$M$12)</f>
        <v>1</v>
      </c>
    </row>
    <row r="3" spans="1:18" ht="20" customHeight="1" thickBot="1">
      <c r="A3" s="60" t="str">
        <f>Deelnemers!A3</f>
        <v>Oudleiding Chiro</v>
      </c>
      <c r="B3" s="32"/>
      <c r="C3" s="36"/>
      <c r="D3" s="15">
        <v>18</v>
      </c>
      <c r="E3" s="73"/>
      <c r="F3" s="15">
        <v>16</v>
      </c>
      <c r="G3" s="15"/>
      <c r="H3" s="15">
        <v>15</v>
      </c>
      <c r="I3" s="15">
        <v>20</v>
      </c>
      <c r="J3" s="15">
        <v>16</v>
      </c>
      <c r="K3" s="15">
        <v>16</v>
      </c>
      <c r="L3" s="33">
        <v>18</v>
      </c>
      <c r="M3" s="34">
        <f t="shared" si="0"/>
        <v>119</v>
      </c>
      <c r="N3" s="16">
        <f t="shared" ref="N3:N9" si="2">21-O3</f>
        <v>15</v>
      </c>
      <c r="O3" s="21">
        <f t="shared" si="1"/>
        <v>6</v>
      </c>
    </row>
    <row r="4" spans="1:18" ht="20" customHeight="1" thickTop="1" thickBot="1">
      <c r="A4" s="60" t="str">
        <f>Deelnemers!A4</f>
        <v>De Blauwe Vinken</v>
      </c>
      <c r="B4" s="32"/>
      <c r="C4" s="15"/>
      <c r="D4" s="75">
        <v>16</v>
      </c>
      <c r="E4" s="15">
        <v>18</v>
      </c>
      <c r="F4" s="73"/>
      <c r="G4" s="15"/>
      <c r="H4" s="15">
        <v>19</v>
      </c>
      <c r="I4" s="15">
        <v>19</v>
      </c>
      <c r="J4" s="15">
        <v>15</v>
      </c>
      <c r="K4" s="15">
        <v>20</v>
      </c>
      <c r="L4" s="33">
        <v>17</v>
      </c>
      <c r="M4" s="34">
        <f t="shared" si="0"/>
        <v>124</v>
      </c>
      <c r="N4" s="16">
        <f t="shared" si="2"/>
        <v>18</v>
      </c>
      <c r="O4" s="21">
        <f t="shared" si="1"/>
        <v>3</v>
      </c>
    </row>
    <row r="5" spans="1:18" ht="20" customHeight="1" thickTop="1" thickBot="1">
      <c r="A5" s="60" t="str">
        <f>Deelnemers!A5</f>
        <v>Scouts</v>
      </c>
      <c r="B5" s="32"/>
      <c r="C5" s="15"/>
      <c r="D5" s="15">
        <v>19</v>
      </c>
      <c r="E5" s="75">
        <v>16</v>
      </c>
      <c r="F5" s="15">
        <v>18</v>
      </c>
      <c r="G5" s="15"/>
      <c r="H5" s="73"/>
      <c r="I5" s="15">
        <v>14</v>
      </c>
      <c r="J5" s="15">
        <v>18</v>
      </c>
      <c r="K5" s="15">
        <v>20</v>
      </c>
      <c r="L5" s="33">
        <v>16</v>
      </c>
      <c r="M5" s="34">
        <f t="shared" si="0"/>
        <v>121</v>
      </c>
      <c r="N5" s="16">
        <f t="shared" si="2"/>
        <v>17</v>
      </c>
      <c r="O5" s="21">
        <f t="shared" si="1"/>
        <v>4</v>
      </c>
    </row>
    <row r="6" spans="1:18" ht="20" customHeight="1" thickTop="1" thickBot="1">
      <c r="A6" s="60" t="str">
        <f>Deelnemers!A6</f>
        <v>Chiro</v>
      </c>
      <c r="B6" s="32"/>
      <c r="C6" s="15"/>
      <c r="D6" s="15">
        <v>19</v>
      </c>
      <c r="E6" s="15">
        <v>14</v>
      </c>
      <c r="F6" s="75">
        <v>20</v>
      </c>
      <c r="G6" s="15"/>
      <c r="H6" s="15">
        <v>16</v>
      </c>
      <c r="I6" s="73"/>
      <c r="J6" s="15">
        <v>14</v>
      </c>
      <c r="K6" s="15">
        <v>18</v>
      </c>
      <c r="L6" s="33">
        <v>18</v>
      </c>
      <c r="M6" s="34">
        <f t="shared" si="0"/>
        <v>119</v>
      </c>
      <c r="N6" s="16">
        <f t="shared" si="2"/>
        <v>15</v>
      </c>
      <c r="O6" s="21">
        <f t="shared" si="1"/>
        <v>6</v>
      </c>
    </row>
    <row r="7" spans="1:18" ht="20" customHeight="1" thickTop="1" thickBot="1">
      <c r="A7" s="60" t="str">
        <f>Deelnemers!A7</f>
        <v>Dynamo</v>
      </c>
      <c r="B7" s="32"/>
      <c r="C7" s="15"/>
      <c r="D7" s="15">
        <v>15</v>
      </c>
      <c r="E7" s="15">
        <v>17</v>
      </c>
      <c r="F7" s="15">
        <v>19</v>
      </c>
      <c r="G7" s="37"/>
      <c r="H7" s="15">
        <v>18</v>
      </c>
      <c r="I7" s="15">
        <v>15</v>
      </c>
      <c r="J7" s="73"/>
      <c r="K7" s="15">
        <v>17</v>
      </c>
      <c r="L7" s="33">
        <v>20</v>
      </c>
      <c r="M7" s="34">
        <f t="shared" si="0"/>
        <v>121</v>
      </c>
      <c r="N7" s="16">
        <f t="shared" si="2"/>
        <v>17</v>
      </c>
      <c r="O7" s="21">
        <f t="shared" si="1"/>
        <v>4</v>
      </c>
    </row>
    <row r="8" spans="1:18" ht="20" customHeight="1" thickTop="1" thickBot="1">
      <c r="A8" s="60" t="str">
        <f>Deelnemers!A8</f>
        <v>5 voor 12</v>
      </c>
      <c r="B8" s="32"/>
      <c r="C8" s="15"/>
      <c r="D8" s="15">
        <v>20</v>
      </c>
      <c r="E8" s="15">
        <v>20</v>
      </c>
      <c r="F8" s="15">
        <v>17</v>
      </c>
      <c r="G8" s="15"/>
      <c r="H8" s="75">
        <v>17</v>
      </c>
      <c r="I8" s="15">
        <v>17</v>
      </c>
      <c r="J8" s="15">
        <v>19</v>
      </c>
      <c r="K8" s="73"/>
      <c r="L8" s="33">
        <v>15</v>
      </c>
      <c r="M8" s="34">
        <f t="shared" si="0"/>
        <v>125</v>
      </c>
      <c r="N8" s="16">
        <f t="shared" si="2"/>
        <v>19</v>
      </c>
      <c r="O8" s="21">
        <f t="shared" si="1"/>
        <v>2</v>
      </c>
    </row>
    <row r="9" spans="1:18" ht="20" customHeight="1" thickTop="1" thickBot="1">
      <c r="A9" s="61" t="str">
        <f>Deelnemers!A9</f>
        <v>De Felix Pateekes</v>
      </c>
      <c r="B9" s="32"/>
      <c r="C9" s="15"/>
      <c r="D9" s="15">
        <v>17</v>
      </c>
      <c r="E9" s="15">
        <v>19</v>
      </c>
      <c r="F9" s="15">
        <v>14</v>
      </c>
      <c r="G9" s="15"/>
      <c r="H9" s="15">
        <v>17</v>
      </c>
      <c r="I9" s="75">
        <v>16</v>
      </c>
      <c r="J9" s="15">
        <v>17</v>
      </c>
      <c r="K9" s="15">
        <v>15</v>
      </c>
      <c r="L9" s="74"/>
      <c r="M9" s="34">
        <f t="shared" si="0"/>
        <v>115</v>
      </c>
      <c r="N9" s="16">
        <f t="shared" si="2"/>
        <v>13</v>
      </c>
      <c r="O9" s="21">
        <f t="shared" si="1"/>
        <v>8</v>
      </c>
    </row>
    <row r="10" spans="1:18" ht="20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0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0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" customHeight="1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8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8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8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8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8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8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8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8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8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8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ht="1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M22" sqref="M22"/>
    </sheetView>
  </sheetViews>
  <sheetFormatPr baseColWidth="10" defaultColWidth="14.5" defaultRowHeight="15.75" customHeight="1" x14ac:dyDescent="0"/>
  <cols>
    <col min="1" max="1" width="20.6640625" customWidth="1"/>
    <col min="2" max="3" width="8.33203125" hidden="1" customWidth="1"/>
    <col min="4" max="6" width="8.33203125" customWidth="1"/>
    <col min="7" max="7" width="8.33203125" hidden="1" customWidth="1"/>
    <col min="8" max="12" width="8.33203125" customWidth="1"/>
  </cols>
  <sheetData>
    <row r="1" spans="1:17" ht="90" customHeight="1" thickBot="1">
      <c r="A1" s="18" t="s">
        <v>0</v>
      </c>
      <c r="B1" s="27" t="e">
        <f>Deelnemers!#REF!</f>
        <v>#REF!</v>
      </c>
      <c r="C1" s="26" t="e">
        <f>Deelnemers!#REF!</f>
        <v>#REF!</v>
      </c>
      <c r="D1" s="26" t="str">
        <f>Deelnemers!A2</f>
        <v>Voortrekkers</v>
      </c>
      <c r="E1" s="26" t="str">
        <f>Deelnemers!A3</f>
        <v>Oudleiding Chiro</v>
      </c>
      <c r="F1" s="26" t="str">
        <f>Deelnemers!A4</f>
        <v>De Blauwe Vinken</v>
      </c>
      <c r="G1" s="26" t="e">
        <f>Deelnemers!#REF!</f>
        <v>#REF!</v>
      </c>
      <c r="H1" s="26" t="str">
        <f>Deelnemers!A5</f>
        <v>Scouts</v>
      </c>
      <c r="I1" s="26" t="str">
        <f>Deelnemers!A6</f>
        <v>Chiro</v>
      </c>
      <c r="J1" s="26" t="str">
        <f>Deelnemers!A7</f>
        <v>Dynamo</v>
      </c>
      <c r="K1" s="26" t="str">
        <f>Deelnemers!A8</f>
        <v>5 voor 12</v>
      </c>
      <c r="L1" s="28" t="str">
        <f>Deelnemers!A9</f>
        <v>De Felix Pateekes</v>
      </c>
      <c r="M1" s="71" t="s">
        <v>40</v>
      </c>
      <c r="N1" s="19" t="s">
        <v>1</v>
      </c>
      <c r="O1" s="20" t="s">
        <v>3</v>
      </c>
    </row>
    <row r="2" spans="1:17" ht="20" customHeight="1" thickTop="1">
      <c r="A2" s="60" t="str">
        <f>Deelnemers!A2</f>
        <v>Voortrekkers</v>
      </c>
      <c r="B2" s="35"/>
      <c r="C2" s="15"/>
      <c r="D2" s="73"/>
      <c r="E2" s="15">
        <v>15</v>
      </c>
      <c r="F2" s="15">
        <v>15</v>
      </c>
      <c r="G2" s="15"/>
      <c r="H2" s="15">
        <v>20</v>
      </c>
      <c r="I2" s="15">
        <v>17</v>
      </c>
      <c r="J2" s="15">
        <v>20</v>
      </c>
      <c r="K2" s="15">
        <v>17</v>
      </c>
      <c r="L2" s="33">
        <v>16</v>
      </c>
      <c r="M2" s="34">
        <f t="shared" ref="M2:M9" si="0">SUM(B2:L2)</f>
        <v>120</v>
      </c>
      <c r="N2" s="16">
        <f>21-O2</f>
        <v>16</v>
      </c>
      <c r="O2" s="21">
        <f t="shared" ref="O2:O9" si="1">RANK(M2, $M$2:$M$12)</f>
        <v>5</v>
      </c>
    </row>
    <row r="3" spans="1:17" ht="20" customHeight="1" thickBot="1">
      <c r="A3" s="60" t="str">
        <f>Deelnemers!A3</f>
        <v>Oudleiding Chiro</v>
      </c>
      <c r="B3" s="32"/>
      <c r="C3" s="36"/>
      <c r="D3" s="15">
        <v>17</v>
      </c>
      <c r="E3" s="73"/>
      <c r="F3" s="15">
        <v>20</v>
      </c>
      <c r="G3" s="15"/>
      <c r="H3" s="15">
        <v>18</v>
      </c>
      <c r="I3" s="15">
        <v>18</v>
      </c>
      <c r="J3" s="15">
        <v>15</v>
      </c>
      <c r="K3" s="15">
        <v>19</v>
      </c>
      <c r="L3" s="33">
        <v>19</v>
      </c>
      <c r="M3" s="34">
        <f t="shared" si="0"/>
        <v>126</v>
      </c>
      <c r="N3" s="16">
        <f t="shared" ref="N3:N9" si="2">21-O3</f>
        <v>19</v>
      </c>
      <c r="O3" s="21">
        <f t="shared" si="1"/>
        <v>2</v>
      </c>
    </row>
    <row r="4" spans="1:17" ht="20" customHeight="1" thickTop="1" thickBot="1">
      <c r="A4" s="60" t="str">
        <f>Deelnemers!A4</f>
        <v>De Blauwe Vinken</v>
      </c>
      <c r="B4" s="32"/>
      <c r="C4" s="15"/>
      <c r="D4" s="75">
        <v>15</v>
      </c>
      <c r="E4" s="15">
        <v>20</v>
      </c>
      <c r="F4" s="73"/>
      <c r="G4" s="15"/>
      <c r="H4" s="15">
        <v>19</v>
      </c>
      <c r="I4" s="15">
        <v>15</v>
      </c>
      <c r="J4" s="15">
        <v>18</v>
      </c>
      <c r="K4" s="15">
        <v>20</v>
      </c>
      <c r="L4" s="33">
        <v>18</v>
      </c>
      <c r="M4" s="34">
        <f t="shared" si="0"/>
        <v>125</v>
      </c>
      <c r="N4" s="16">
        <f t="shared" si="2"/>
        <v>18</v>
      </c>
      <c r="O4" s="21">
        <f t="shared" si="1"/>
        <v>3</v>
      </c>
    </row>
    <row r="5" spans="1:17" ht="20" customHeight="1" thickTop="1" thickBot="1">
      <c r="A5" s="60" t="str">
        <f>Deelnemers!A5</f>
        <v>Scouts</v>
      </c>
      <c r="B5" s="32"/>
      <c r="C5" s="15"/>
      <c r="D5" s="15">
        <v>20</v>
      </c>
      <c r="E5" s="75">
        <v>19</v>
      </c>
      <c r="F5" s="15">
        <v>14</v>
      </c>
      <c r="G5" s="15"/>
      <c r="H5" s="73"/>
      <c r="I5" s="15">
        <v>20</v>
      </c>
      <c r="J5" s="15">
        <v>17</v>
      </c>
      <c r="K5" s="15">
        <v>20</v>
      </c>
      <c r="L5" s="33">
        <v>20</v>
      </c>
      <c r="M5" s="34">
        <f t="shared" si="0"/>
        <v>130</v>
      </c>
      <c r="N5" s="16">
        <f t="shared" si="2"/>
        <v>20</v>
      </c>
      <c r="O5" s="21">
        <f t="shared" si="1"/>
        <v>1</v>
      </c>
    </row>
    <row r="6" spans="1:17" ht="20" customHeight="1" thickTop="1" thickBot="1">
      <c r="A6" s="60" t="str">
        <f>Deelnemers!A6</f>
        <v>Chiro</v>
      </c>
      <c r="B6" s="32"/>
      <c r="C6" s="15"/>
      <c r="D6" s="15">
        <v>17</v>
      </c>
      <c r="E6" s="15">
        <v>14</v>
      </c>
      <c r="F6" s="75">
        <v>18</v>
      </c>
      <c r="G6" s="15"/>
      <c r="H6" s="15">
        <v>18</v>
      </c>
      <c r="I6" s="73"/>
      <c r="J6" s="15">
        <v>16</v>
      </c>
      <c r="K6" s="15">
        <v>18</v>
      </c>
      <c r="L6" s="33">
        <v>16</v>
      </c>
      <c r="M6" s="34">
        <f t="shared" si="0"/>
        <v>117</v>
      </c>
      <c r="N6" s="16">
        <f t="shared" si="2"/>
        <v>14</v>
      </c>
      <c r="O6" s="21">
        <f t="shared" si="1"/>
        <v>7</v>
      </c>
    </row>
    <row r="7" spans="1:17" ht="20" customHeight="1" thickTop="1" thickBot="1">
      <c r="A7" s="60" t="str">
        <f>Deelnemers!A7</f>
        <v>Dynamo</v>
      </c>
      <c r="B7" s="32"/>
      <c r="C7" s="15"/>
      <c r="D7" s="15">
        <v>18</v>
      </c>
      <c r="E7" s="15">
        <v>18</v>
      </c>
      <c r="F7" s="15">
        <v>19</v>
      </c>
      <c r="G7" s="37"/>
      <c r="H7" s="15">
        <v>18</v>
      </c>
      <c r="I7" s="15">
        <v>14</v>
      </c>
      <c r="J7" s="73"/>
      <c r="K7" s="15">
        <v>15</v>
      </c>
      <c r="L7" s="33">
        <v>17</v>
      </c>
      <c r="M7" s="34">
        <f t="shared" si="0"/>
        <v>119</v>
      </c>
      <c r="N7" s="16">
        <f t="shared" si="2"/>
        <v>15</v>
      </c>
      <c r="O7" s="21">
        <f t="shared" si="1"/>
        <v>6</v>
      </c>
    </row>
    <row r="8" spans="1:17" ht="20" customHeight="1" thickTop="1" thickBot="1">
      <c r="A8" s="60" t="str">
        <f>Deelnemers!A8</f>
        <v>5 voor 12</v>
      </c>
      <c r="B8" s="32"/>
      <c r="C8" s="15"/>
      <c r="D8" s="15">
        <v>16</v>
      </c>
      <c r="E8" s="15">
        <v>16</v>
      </c>
      <c r="F8" s="15">
        <v>16</v>
      </c>
      <c r="G8" s="15"/>
      <c r="H8" s="75">
        <v>18</v>
      </c>
      <c r="I8" s="15">
        <v>19</v>
      </c>
      <c r="J8" s="75">
        <v>14</v>
      </c>
      <c r="K8" s="73"/>
      <c r="L8" s="33">
        <v>15</v>
      </c>
      <c r="M8" s="34">
        <f t="shared" si="0"/>
        <v>114</v>
      </c>
      <c r="N8" s="16">
        <f t="shared" si="2"/>
        <v>13</v>
      </c>
      <c r="O8" s="21">
        <f t="shared" si="1"/>
        <v>8</v>
      </c>
    </row>
    <row r="9" spans="1:17" ht="20" customHeight="1" thickTop="1" thickBot="1">
      <c r="A9" s="61" t="str">
        <f>Deelnemers!A9</f>
        <v>De Felix Pateekes</v>
      </c>
      <c r="B9" s="32"/>
      <c r="C9" s="15"/>
      <c r="D9" s="15">
        <v>19</v>
      </c>
      <c r="E9" s="15">
        <v>17</v>
      </c>
      <c r="F9" s="15">
        <v>17</v>
      </c>
      <c r="G9" s="15"/>
      <c r="H9" s="15">
        <v>18</v>
      </c>
      <c r="I9" s="75">
        <v>16</v>
      </c>
      <c r="J9" s="15">
        <v>19</v>
      </c>
      <c r="K9" s="15">
        <v>16</v>
      </c>
      <c r="L9" s="74"/>
      <c r="M9" s="34">
        <f t="shared" si="0"/>
        <v>122</v>
      </c>
      <c r="N9" s="16">
        <f t="shared" si="2"/>
        <v>17</v>
      </c>
      <c r="O9" s="21">
        <f t="shared" si="1"/>
        <v>4</v>
      </c>
    </row>
    <row r="10" spans="1:17" ht="20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0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0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9" customFormat="1" ht="15" customHeight="1"/>
    <row r="16" spans="1:17" s="9" customFormat="1" ht="15" customHeight="1">
      <c r="A16" s="6"/>
    </row>
    <row r="17" spans="1:15" s="9" customFormat="1" ht="15" customHeight="1"/>
    <row r="18" spans="1:15" s="9" customFormat="1" ht="1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0"/>
    </row>
    <row r="19" spans="1:15" s="9" customFormat="1" ht="15" customHeight="1"/>
    <row r="20" spans="1:15" s="9" customFormat="1" ht="15" customHeight="1"/>
    <row r="21" spans="1:15" s="9" customFormat="1" ht="15" customHeight="1"/>
    <row r="22" spans="1:15" s="9" customFormat="1" ht="15" customHeight="1"/>
    <row r="23" spans="1:15" s="9" customFormat="1" ht="15" customHeight="1"/>
    <row r="24" spans="1:15" s="9" customFormat="1" ht="15" customHeight="1"/>
    <row r="25" spans="1:15" s="9" customFormat="1" ht="15" customHeight="1"/>
    <row r="26" spans="1:15" s="9" customFormat="1" ht="15" customHeight="1"/>
    <row r="27" spans="1:15" s="9" customFormat="1" ht="15" customHeight="1"/>
    <row r="28" spans="1:15" s="9" customFormat="1" ht="15" customHeight="1"/>
    <row r="29" spans="1:15" s="9" customFormat="1" ht="15" customHeight="1"/>
    <row r="30" spans="1:15" ht="15" customHeight="1"/>
    <row r="31" spans="1:15" ht="1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F8" sqref="F8"/>
    </sheetView>
  </sheetViews>
  <sheetFormatPr baseColWidth="10" defaultColWidth="14.5" defaultRowHeight="15.75" customHeight="1" x14ac:dyDescent="0"/>
  <cols>
    <col min="1" max="1" width="20.6640625" customWidth="1"/>
    <col min="2" max="2" width="8.33203125" hidden="1" customWidth="1"/>
    <col min="3" max="3" width="8.33203125" customWidth="1"/>
    <col min="4" max="4" width="0" hidden="1" customWidth="1"/>
  </cols>
  <sheetData>
    <row r="1" spans="1:29" ht="90" customHeight="1" thickBot="1">
      <c r="A1" s="18" t="s">
        <v>0</v>
      </c>
      <c r="B1" s="24" t="s">
        <v>6</v>
      </c>
      <c r="C1" s="70" t="s">
        <v>39</v>
      </c>
      <c r="D1" s="19" t="s">
        <v>5</v>
      </c>
      <c r="E1" s="19" t="s">
        <v>1</v>
      </c>
      <c r="F1" s="20" t="s">
        <v>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0" customHeight="1" thickTop="1">
      <c r="A2" s="60" t="str">
        <f>Deelnemers!A2</f>
        <v>Voortrekkers</v>
      </c>
      <c r="B2" s="32"/>
      <c r="C2" s="33">
        <v>18</v>
      </c>
      <c r="D2" s="34">
        <f t="shared" ref="D2:D9" si="0">SUM(B2, C2)</f>
        <v>18</v>
      </c>
      <c r="E2" s="16">
        <f>21-F2</f>
        <v>18</v>
      </c>
      <c r="F2" s="21">
        <f t="shared" ref="F2:F9" si="1">RANK(D2, $D$2:$D$12)</f>
        <v>3</v>
      </c>
    </row>
    <row r="3" spans="1:29" ht="20" customHeight="1">
      <c r="A3" s="60" t="str">
        <f>Deelnemers!A3</f>
        <v>Oudleiding Chiro</v>
      </c>
      <c r="B3" s="32"/>
      <c r="C3" s="33">
        <v>18</v>
      </c>
      <c r="D3" s="34">
        <f t="shared" si="0"/>
        <v>18</v>
      </c>
      <c r="E3" s="16">
        <f t="shared" ref="E3:E9" si="2">21-F3</f>
        <v>18</v>
      </c>
      <c r="F3" s="21">
        <f t="shared" si="1"/>
        <v>3</v>
      </c>
    </row>
    <row r="4" spans="1:29" ht="20" customHeight="1">
      <c r="A4" s="60" t="str">
        <f>Deelnemers!A4</f>
        <v>De Blauwe Vinken</v>
      </c>
      <c r="B4" s="32"/>
      <c r="C4" s="33">
        <v>15</v>
      </c>
      <c r="D4" s="34">
        <f t="shared" si="0"/>
        <v>15</v>
      </c>
      <c r="E4" s="16">
        <f t="shared" si="2"/>
        <v>14</v>
      </c>
      <c r="F4" s="21">
        <f t="shared" si="1"/>
        <v>7</v>
      </c>
    </row>
    <row r="5" spans="1:29" ht="20" customHeight="1">
      <c r="A5" s="60" t="str">
        <f>Deelnemers!A5</f>
        <v>Scouts</v>
      </c>
      <c r="B5" s="32"/>
      <c r="C5" s="33">
        <v>20</v>
      </c>
      <c r="D5" s="34">
        <f t="shared" si="0"/>
        <v>20</v>
      </c>
      <c r="E5" s="16">
        <f t="shared" si="2"/>
        <v>20</v>
      </c>
      <c r="F5" s="21">
        <f t="shared" si="1"/>
        <v>1</v>
      </c>
    </row>
    <row r="6" spans="1:29" ht="20" customHeight="1">
      <c r="A6" s="60" t="str">
        <f>Deelnemers!A6</f>
        <v>Chiro</v>
      </c>
      <c r="B6" s="32"/>
      <c r="C6" s="33">
        <v>16</v>
      </c>
      <c r="D6" s="34">
        <f t="shared" si="0"/>
        <v>16</v>
      </c>
      <c r="E6" s="16">
        <f t="shared" si="2"/>
        <v>15</v>
      </c>
      <c r="F6" s="21">
        <f t="shared" si="1"/>
        <v>6</v>
      </c>
    </row>
    <row r="7" spans="1:29" ht="20" customHeight="1">
      <c r="A7" s="60" t="str">
        <f>Deelnemers!A7</f>
        <v>Dynamo</v>
      </c>
      <c r="B7" s="32"/>
      <c r="C7" s="33">
        <v>19</v>
      </c>
      <c r="D7" s="34">
        <f t="shared" si="0"/>
        <v>19</v>
      </c>
      <c r="E7" s="16">
        <f t="shared" si="2"/>
        <v>19</v>
      </c>
      <c r="F7" s="21">
        <f t="shared" si="1"/>
        <v>2</v>
      </c>
    </row>
    <row r="8" spans="1:29" ht="20" customHeight="1">
      <c r="A8" s="60" t="str">
        <f>Deelnemers!A8</f>
        <v>5 voor 12</v>
      </c>
      <c r="B8" s="32"/>
      <c r="C8" s="33">
        <v>14</v>
      </c>
      <c r="D8" s="34">
        <f t="shared" si="0"/>
        <v>14</v>
      </c>
      <c r="E8" s="16">
        <f t="shared" si="2"/>
        <v>13</v>
      </c>
      <c r="F8" s="21">
        <f t="shared" si="1"/>
        <v>8</v>
      </c>
    </row>
    <row r="9" spans="1:29" ht="20" customHeight="1" thickBot="1">
      <c r="A9" s="61" t="str">
        <f>Deelnemers!A9</f>
        <v>De Felix Pateekes</v>
      </c>
      <c r="B9" s="32"/>
      <c r="C9" s="33">
        <v>17</v>
      </c>
      <c r="D9" s="34">
        <f t="shared" si="0"/>
        <v>17</v>
      </c>
      <c r="E9" s="16">
        <f t="shared" si="2"/>
        <v>16</v>
      </c>
      <c r="F9" s="21">
        <f t="shared" si="1"/>
        <v>5</v>
      </c>
    </row>
    <row r="10" spans="1:29" ht="20" customHeight="1">
      <c r="A10" s="9"/>
      <c r="B10" s="9"/>
      <c r="C10" s="9"/>
      <c r="D10" s="9"/>
      <c r="E10" s="9"/>
      <c r="F10" s="9"/>
      <c r="G10" s="9"/>
      <c r="H10" s="9"/>
    </row>
    <row r="11" spans="1:29" ht="20" customHeight="1">
      <c r="A11" s="9"/>
      <c r="B11" s="9"/>
      <c r="C11" s="9"/>
      <c r="D11" s="9"/>
      <c r="E11" s="9"/>
      <c r="F11" s="9"/>
      <c r="G11" s="9"/>
      <c r="H11" s="9"/>
    </row>
    <row r="12" spans="1:29" ht="20" customHeight="1">
      <c r="A12" s="9"/>
      <c r="B12" s="9"/>
      <c r="C12" s="9"/>
      <c r="D12" s="9"/>
      <c r="E12" s="9"/>
      <c r="F12" s="9"/>
      <c r="G12" s="9"/>
      <c r="H12" s="9"/>
    </row>
    <row r="13" spans="1:29" ht="15" customHeight="1">
      <c r="A13" s="9"/>
      <c r="B13" s="9"/>
      <c r="C13" s="9"/>
      <c r="D13" s="9"/>
      <c r="E13" s="9"/>
      <c r="F13" s="9"/>
      <c r="G13" s="9"/>
      <c r="H13" s="9"/>
    </row>
    <row r="14" spans="1:29" s="9" customFormat="1" ht="15" customHeight="1"/>
    <row r="15" spans="1:29" s="9" customFormat="1" ht="15" customHeight="1"/>
    <row r="16" spans="1:29" s="9" customFormat="1" ht="15" customHeight="1">
      <c r="A16" s="8"/>
      <c r="B16" s="8"/>
      <c r="C16" s="8"/>
    </row>
    <row r="17" spans="1:6" s="9" customFormat="1" ht="15" customHeight="1"/>
    <row r="18" spans="1:6" s="9" customFormat="1" ht="15" customHeight="1">
      <c r="A18" s="3"/>
      <c r="B18" s="3"/>
      <c r="C18" s="3"/>
      <c r="D18" s="3"/>
      <c r="E18" s="3"/>
      <c r="F18" s="3"/>
    </row>
    <row r="19" spans="1:6" s="9" customFormat="1" ht="15" customHeight="1"/>
    <row r="20" spans="1:6" s="9" customFormat="1" ht="15" customHeight="1"/>
    <row r="21" spans="1:6" s="9" customFormat="1" ht="15" customHeight="1"/>
    <row r="22" spans="1:6" s="9" customFormat="1" ht="15" customHeight="1"/>
    <row r="23" spans="1:6" s="9" customFormat="1" ht="15" customHeight="1"/>
    <row r="24" spans="1:6" s="9" customFormat="1" ht="15" customHeight="1"/>
    <row r="25" spans="1:6" s="9" customFormat="1" ht="15" customHeight="1"/>
    <row r="26" spans="1:6" s="9" customFormat="1" ht="15" customHeight="1"/>
    <row r="27" spans="1:6" s="9" customFormat="1" ht="15" customHeight="1"/>
    <row r="28" spans="1:6" s="9" customFormat="1" ht="15" customHeight="1"/>
    <row r="29" spans="1:6" s="9" customFormat="1" ht="15" customHeight="1"/>
    <row r="30" spans="1:6" s="9" customFormat="1" ht="1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N7" sqref="N7"/>
    </sheetView>
  </sheetViews>
  <sheetFormatPr baseColWidth="10" defaultColWidth="14.5" defaultRowHeight="15.75" customHeight="1" x14ac:dyDescent="0"/>
  <cols>
    <col min="1" max="1" width="20.6640625" customWidth="1"/>
    <col min="2" max="11" width="8.33203125" customWidth="1"/>
  </cols>
  <sheetData>
    <row r="1" spans="1:27" ht="90" customHeight="1" thickBot="1">
      <c r="A1" s="29" t="s">
        <v>0</v>
      </c>
      <c r="B1" s="27" t="s">
        <v>15</v>
      </c>
      <c r="C1" s="26" t="s">
        <v>16</v>
      </c>
      <c r="D1" s="26" t="s">
        <v>17</v>
      </c>
      <c r="E1" s="26" t="s">
        <v>18</v>
      </c>
      <c r="F1" s="26" t="s">
        <v>19</v>
      </c>
      <c r="G1" s="26" t="s">
        <v>20</v>
      </c>
      <c r="H1" s="77" t="s">
        <v>42</v>
      </c>
      <c r="I1" s="26" t="s">
        <v>21</v>
      </c>
      <c r="J1" s="26" t="s">
        <v>22</v>
      </c>
      <c r="K1" s="28" t="s">
        <v>23</v>
      </c>
      <c r="L1" s="30" t="s">
        <v>24</v>
      </c>
      <c r="M1" s="30" t="s">
        <v>25</v>
      </c>
      <c r="N1" s="31" t="s">
        <v>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64" customFormat="1" ht="20" customHeight="1" thickTop="1">
      <c r="A2" s="60" t="str">
        <f>Deelnemers!A2</f>
        <v>Voortrekkers</v>
      </c>
      <c r="B2" s="32">
        <v>5</v>
      </c>
      <c r="C2" s="15">
        <v>6</v>
      </c>
      <c r="D2" s="78">
        <v>13</v>
      </c>
      <c r="E2" s="15">
        <v>7</v>
      </c>
      <c r="F2" s="15">
        <v>7</v>
      </c>
      <c r="G2" s="15">
        <v>6.5</v>
      </c>
      <c r="H2" s="15">
        <v>7</v>
      </c>
      <c r="I2" s="15">
        <v>18</v>
      </c>
      <c r="J2" s="15">
        <v>15</v>
      </c>
      <c r="K2" s="33">
        <v>18</v>
      </c>
      <c r="L2" s="34">
        <f t="shared" ref="L2:L9" si="0">SUM(B2:K2)</f>
        <v>102.5</v>
      </c>
      <c r="M2" s="16">
        <f>21-N2</f>
        <v>20</v>
      </c>
      <c r="N2" s="21">
        <f t="shared" ref="N2:N9" si="1">RANK(L2, $L$2:$L$12)</f>
        <v>1</v>
      </c>
    </row>
    <row r="3" spans="1:27" s="64" customFormat="1" ht="20" customHeight="1">
      <c r="A3" s="60" t="str">
        <f>Deelnemers!A3</f>
        <v>Oudleiding Chiro</v>
      </c>
      <c r="B3" s="32">
        <v>5</v>
      </c>
      <c r="C3" s="15">
        <v>5</v>
      </c>
      <c r="D3" s="15">
        <v>6.5</v>
      </c>
      <c r="E3" s="15">
        <v>6</v>
      </c>
      <c r="F3" s="78">
        <v>14</v>
      </c>
      <c r="G3" s="15">
        <v>6.5</v>
      </c>
      <c r="H3" s="15">
        <v>5</v>
      </c>
      <c r="I3" s="15">
        <v>14</v>
      </c>
      <c r="J3" s="15">
        <v>13</v>
      </c>
      <c r="K3" s="33">
        <v>16</v>
      </c>
      <c r="L3" s="34">
        <f t="shared" si="0"/>
        <v>91</v>
      </c>
      <c r="M3" s="16">
        <f t="shared" ref="M3:M9" si="2">21-N3</f>
        <v>16</v>
      </c>
      <c r="N3" s="21">
        <f t="shared" si="1"/>
        <v>5</v>
      </c>
    </row>
    <row r="4" spans="1:27" s="64" customFormat="1" ht="20" customHeight="1">
      <c r="A4" s="60" t="str">
        <f>Deelnemers!A4</f>
        <v>De Blauwe Vinken</v>
      </c>
      <c r="B4" s="32">
        <v>3</v>
      </c>
      <c r="C4" s="15">
        <v>4</v>
      </c>
      <c r="D4" s="78">
        <v>7</v>
      </c>
      <c r="E4" s="15">
        <v>4</v>
      </c>
      <c r="F4" s="15">
        <v>6</v>
      </c>
      <c r="G4" s="15">
        <v>4</v>
      </c>
      <c r="H4" s="15">
        <v>6</v>
      </c>
      <c r="I4" s="15">
        <v>15</v>
      </c>
      <c r="J4" s="15">
        <v>7</v>
      </c>
      <c r="K4" s="33">
        <v>15</v>
      </c>
      <c r="L4" s="34">
        <f t="shared" si="0"/>
        <v>71</v>
      </c>
      <c r="M4" s="16">
        <f t="shared" si="2"/>
        <v>14</v>
      </c>
      <c r="N4" s="21">
        <f t="shared" si="1"/>
        <v>7</v>
      </c>
    </row>
    <row r="5" spans="1:27" s="64" customFormat="1" ht="20" customHeight="1">
      <c r="A5" s="60" t="str">
        <f>Deelnemers!A5</f>
        <v>Scouts</v>
      </c>
      <c r="B5" s="32">
        <v>6</v>
      </c>
      <c r="C5" s="76">
        <v>6</v>
      </c>
      <c r="D5" s="78">
        <v>13</v>
      </c>
      <c r="E5" s="15">
        <v>6</v>
      </c>
      <c r="F5" s="15">
        <v>7</v>
      </c>
      <c r="G5" s="79">
        <v>5.5</v>
      </c>
      <c r="H5" s="15">
        <v>7</v>
      </c>
      <c r="I5" s="15">
        <v>17</v>
      </c>
      <c r="J5" s="15">
        <v>12</v>
      </c>
      <c r="K5" s="33">
        <v>16</v>
      </c>
      <c r="L5" s="34">
        <f t="shared" si="0"/>
        <v>95.5</v>
      </c>
      <c r="M5" s="16">
        <f t="shared" si="2"/>
        <v>19</v>
      </c>
      <c r="N5" s="21">
        <f t="shared" si="1"/>
        <v>2</v>
      </c>
    </row>
    <row r="6" spans="1:27" s="64" customFormat="1" ht="20" customHeight="1">
      <c r="A6" s="60" t="str">
        <f>Deelnemers!A6</f>
        <v>Chiro</v>
      </c>
      <c r="B6" s="32">
        <v>7</v>
      </c>
      <c r="C6" s="15">
        <v>4</v>
      </c>
      <c r="D6" s="15">
        <v>7</v>
      </c>
      <c r="E6" s="15">
        <v>3</v>
      </c>
      <c r="F6" s="78">
        <v>10</v>
      </c>
      <c r="G6" s="15">
        <v>5.5</v>
      </c>
      <c r="H6" s="15">
        <v>5</v>
      </c>
      <c r="I6" s="15">
        <v>18</v>
      </c>
      <c r="J6" s="15">
        <v>6</v>
      </c>
      <c r="K6" s="33">
        <v>15</v>
      </c>
      <c r="L6" s="34">
        <f t="shared" si="0"/>
        <v>80.5</v>
      </c>
      <c r="M6" s="16">
        <f t="shared" si="2"/>
        <v>15</v>
      </c>
      <c r="N6" s="21">
        <f t="shared" si="1"/>
        <v>6</v>
      </c>
    </row>
    <row r="7" spans="1:27" s="64" customFormat="1" ht="20" customHeight="1">
      <c r="A7" s="60" t="str">
        <f>Deelnemers!A7</f>
        <v>Dynamo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v>0</v>
      </c>
      <c r="L7" s="34">
        <f t="shared" si="0"/>
        <v>0</v>
      </c>
      <c r="M7" s="16">
        <f t="shared" si="2"/>
        <v>13</v>
      </c>
      <c r="N7" s="21">
        <f t="shared" si="1"/>
        <v>8</v>
      </c>
    </row>
    <row r="8" spans="1:27" s="64" customFormat="1" ht="20" customHeight="1">
      <c r="A8" s="60" t="str">
        <f>Deelnemers!A8</f>
        <v>5 voor 12</v>
      </c>
      <c r="B8" s="32">
        <v>6</v>
      </c>
      <c r="C8" s="15">
        <v>5</v>
      </c>
      <c r="D8" s="78">
        <v>14</v>
      </c>
      <c r="E8" s="15">
        <v>5</v>
      </c>
      <c r="F8" s="15">
        <v>7</v>
      </c>
      <c r="G8" s="15">
        <v>6.5</v>
      </c>
      <c r="H8" s="15">
        <v>7</v>
      </c>
      <c r="I8" s="15">
        <v>15</v>
      </c>
      <c r="J8" s="15">
        <v>13</v>
      </c>
      <c r="K8" s="33">
        <v>17</v>
      </c>
      <c r="L8" s="34">
        <f t="shared" si="0"/>
        <v>95.5</v>
      </c>
      <c r="M8" s="16">
        <f t="shared" si="2"/>
        <v>19</v>
      </c>
      <c r="N8" s="21">
        <f t="shared" si="1"/>
        <v>2</v>
      </c>
    </row>
    <row r="9" spans="1:27" s="64" customFormat="1" ht="20" customHeight="1" thickBot="1">
      <c r="A9" s="61" t="str">
        <f>Deelnemers!A9</f>
        <v>De Felix Pateekes</v>
      </c>
      <c r="B9" s="32">
        <v>3</v>
      </c>
      <c r="C9" s="15">
        <v>3</v>
      </c>
      <c r="D9" s="78">
        <v>11</v>
      </c>
      <c r="E9" s="15">
        <v>6</v>
      </c>
      <c r="F9" s="15">
        <v>7</v>
      </c>
      <c r="G9" s="15">
        <v>4.5</v>
      </c>
      <c r="H9" s="15">
        <v>7</v>
      </c>
      <c r="I9" s="15">
        <v>19</v>
      </c>
      <c r="J9" s="15">
        <v>12</v>
      </c>
      <c r="K9" s="33">
        <v>19</v>
      </c>
      <c r="L9" s="34">
        <f t="shared" si="0"/>
        <v>91.5</v>
      </c>
      <c r="M9" s="16">
        <f t="shared" si="2"/>
        <v>17</v>
      </c>
      <c r="N9" s="21">
        <f t="shared" si="1"/>
        <v>4</v>
      </c>
    </row>
    <row r="10" spans="1:27" s="64" customFormat="1" ht="2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7" s="64" customFormat="1" ht="2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7" s="64" customFormat="1" ht="2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7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7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27" s="9" customFormat="1" ht="15" customHeight="1"/>
    <row r="16" spans="1:27" s="9" customFormat="1" ht="15" customHeight="1"/>
    <row r="17" spans="1:14" s="9" customFormat="1" ht="15" customHeight="1"/>
    <row r="18" spans="1:14" s="9" customFormat="1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9" customFormat="1" ht="15" customHeight="1"/>
    <row r="20" spans="1:14" s="9" customFormat="1" ht="15" customHeight="1"/>
    <row r="21" spans="1:14" s="9" customFormat="1" ht="15" customHeight="1"/>
    <row r="22" spans="1:14" s="9" customFormat="1" ht="15" customHeight="1"/>
    <row r="23" spans="1:14" s="9" customFormat="1" ht="15" customHeight="1"/>
    <row r="24" spans="1:14" s="9" customFormat="1" ht="15" customHeight="1"/>
    <row r="25" spans="1:14" s="9" customFormat="1" ht="15" customHeight="1"/>
    <row r="26" spans="1:14" s="9" customFormat="1" ht="15" customHeight="1"/>
    <row r="27" spans="1:14" s="9" customFormat="1" ht="15" customHeight="1"/>
    <row r="28" spans="1:14" s="9" customFormat="1" ht="15" customHeight="1"/>
    <row r="29" spans="1:14" s="9" customFormat="1" ht="15" customHeight="1"/>
    <row r="30" spans="1:14" s="9" customFormat="1" ht="15" customHeight="1"/>
    <row r="31" spans="1:14" ht="15" customHeight="1"/>
    <row r="32" spans="1:14" ht="15" customHeight="1"/>
    <row r="33" ht="15" customHeight="1"/>
    <row r="34" ht="15" customHeight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G1" zoomScale="90" zoomScaleNormal="90" zoomScalePageLayoutView="90" workbookViewId="0">
      <selection activeCell="S12" sqref="S12"/>
    </sheetView>
  </sheetViews>
  <sheetFormatPr baseColWidth="10" defaultColWidth="14.5" defaultRowHeight="15.75" customHeight="1" x14ac:dyDescent="0"/>
  <cols>
    <col min="1" max="1" width="20.6640625" customWidth="1"/>
    <col min="2" max="15" width="8.6640625" customWidth="1"/>
  </cols>
  <sheetData>
    <row r="1" spans="1:28" ht="110" customHeight="1">
      <c r="A1" s="14" t="s">
        <v>0</v>
      </c>
      <c r="B1" s="53" t="s">
        <v>26</v>
      </c>
      <c r="C1" s="54" t="s">
        <v>27</v>
      </c>
      <c r="D1" s="55" t="s">
        <v>28</v>
      </c>
      <c r="E1" s="56" t="s">
        <v>29</v>
      </c>
      <c r="F1" s="57" t="s">
        <v>27</v>
      </c>
      <c r="G1" s="51" t="s">
        <v>30</v>
      </c>
      <c r="H1" s="52" t="s">
        <v>31</v>
      </c>
      <c r="I1" s="47" t="s">
        <v>32</v>
      </c>
      <c r="J1" s="48" t="s">
        <v>33</v>
      </c>
      <c r="K1" s="49" t="s">
        <v>34</v>
      </c>
      <c r="L1" s="50" t="s">
        <v>35</v>
      </c>
      <c r="M1" s="12" t="s">
        <v>36</v>
      </c>
      <c r="N1" s="13" t="s">
        <v>37</v>
      </c>
      <c r="O1" s="67" t="s">
        <v>38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64" customFormat="1" ht="20" customHeight="1">
      <c r="A2" s="38" t="str">
        <f>Deelnemers!A5</f>
        <v>Scouts</v>
      </c>
      <c r="B2" s="40">
        <f>Websitespel!B5</f>
        <v>9</v>
      </c>
      <c r="C2" s="41">
        <f>Websitespel!C5</f>
        <v>2</v>
      </c>
      <c r="D2" s="40">
        <f>Voorspel!B5</f>
        <v>10</v>
      </c>
      <c r="E2" s="1">
        <f t="shared" ref="E2:E9" si="0">SUM(B2, D2)</f>
        <v>19</v>
      </c>
      <c r="F2" s="41">
        <f>Tussenstand!F5</f>
        <v>1</v>
      </c>
      <c r="G2" s="40">
        <f>'Parkspel Volwassenen'!N5</f>
        <v>17</v>
      </c>
      <c r="H2" s="41">
        <f t="shared" ref="H2:H9" si="1">SUM(E2, G2)</f>
        <v>36</v>
      </c>
      <c r="I2" s="40">
        <f>'Parkspel Kinderen'!N5</f>
        <v>20</v>
      </c>
      <c r="J2" s="41">
        <f t="shared" ref="J2:J9" si="2">SUM(H2, I2)</f>
        <v>56</v>
      </c>
      <c r="K2" s="40">
        <f>Eindspel!E5</f>
        <v>20</v>
      </c>
      <c r="L2" s="41">
        <f t="shared" ref="L2:L9" si="3">SUM(J2, K2)</f>
        <v>76</v>
      </c>
      <c r="M2" s="40">
        <f>Quiz!M5</f>
        <v>19</v>
      </c>
      <c r="N2" s="41">
        <f t="shared" ref="N2:N9" si="4">SUM(L2, M2)</f>
        <v>95</v>
      </c>
      <c r="O2" s="42">
        <f t="shared" ref="O2:O9" si="5">RANK(N2, $N$2:$N$10)</f>
        <v>1</v>
      </c>
    </row>
    <row r="3" spans="1:28" s="64" customFormat="1" ht="20" customHeight="1">
      <c r="A3" s="38" t="str">
        <f>Deelnemers!A2</f>
        <v>Voortrekkers</v>
      </c>
      <c r="B3" s="40">
        <f>Websitespel!B2</f>
        <v>7</v>
      </c>
      <c r="C3" s="41">
        <f>Websitespel!C2</f>
        <v>4</v>
      </c>
      <c r="D3" s="40">
        <f>Voorspel!B2</f>
        <v>7</v>
      </c>
      <c r="E3" s="1">
        <f t="shared" si="0"/>
        <v>14</v>
      </c>
      <c r="F3" s="41">
        <f>Tussenstand!F2</f>
        <v>4</v>
      </c>
      <c r="G3" s="40">
        <f>'Parkspel Volwassenen'!N2</f>
        <v>20</v>
      </c>
      <c r="H3" s="41">
        <f t="shared" si="1"/>
        <v>34</v>
      </c>
      <c r="I3" s="40">
        <f>'Parkspel Kinderen'!N2</f>
        <v>16</v>
      </c>
      <c r="J3" s="41">
        <f t="shared" si="2"/>
        <v>50</v>
      </c>
      <c r="K3" s="40">
        <f>Eindspel!E2</f>
        <v>18</v>
      </c>
      <c r="L3" s="41">
        <f t="shared" si="3"/>
        <v>68</v>
      </c>
      <c r="M3" s="40">
        <f>Quiz!M2</f>
        <v>20</v>
      </c>
      <c r="N3" s="41">
        <f t="shared" si="4"/>
        <v>88</v>
      </c>
      <c r="O3" s="42">
        <f t="shared" si="5"/>
        <v>2</v>
      </c>
    </row>
    <row r="4" spans="1:28" s="64" customFormat="1" ht="20" customHeight="1">
      <c r="A4" s="38" t="str">
        <f>Deelnemers!A3</f>
        <v>Oudleiding Chiro</v>
      </c>
      <c r="B4" s="40">
        <f>Websitespel!B3</f>
        <v>10</v>
      </c>
      <c r="C4" s="41">
        <f>Websitespel!C3</f>
        <v>1</v>
      </c>
      <c r="D4" s="40">
        <f>Voorspel!B3</f>
        <v>9</v>
      </c>
      <c r="E4" s="1">
        <f t="shared" si="0"/>
        <v>19</v>
      </c>
      <c r="F4" s="41">
        <f>Tussenstand!F3</f>
        <v>1</v>
      </c>
      <c r="G4" s="40">
        <f>'Parkspel Volwassenen'!N3</f>
        <v>15</v>
      </c>
      <c r="H4" s="41">
        <f t="shared" si="1"/>
        <v>34</v>
      </c>
      <c r="I4" s="40">
        <f>'Parkspel Kinderen'!N3</f>
        <v>19</v>
      </c>
      <c r="J4" s="41">
        <f t="shared" si="2"/>
        <v>53</v>
      </c>
      <c r="K4" s="40">
        <f>Eindspel!E3</f>
        <v>18</v>
      </c>
      <c r="L4" s="41">
        <f t="shared" si="3"/>
        <v>71</v>
      </c>
      <c r="M4" s="40">
        <f>Quiz!M3</f>
        <v>16</v>
      </c>
      <c r="N4" s="41">
        <f t="shared" si="4"/>
        <v>87</v>
      </c>
      <c r="O4" s="42">
        <f t="shared" si="5"/>
        <v>3</v>
      </c>
    </row>
    <row r="5" spans="1:28" s="64" customFormat="1" ht="20" customHeight="1">
      <c r="A5" s="38" t="str">
        <f>Deelnemers!A9</f>
        <v>De Felix Pateekes</v>
      </c>
      <c r="B5" s="40">
        <f>Websitespel!B9</f>
        <v>8</v>
      </c>
      <c r="C5" s="41">
        <f>Websitespel!C9</f>
        <v>3</v>
      </c>
      <c r="D5" s="40">
        <f>Voorspel!B9</f>
        <v>8</v>
      </c>
      <c r="E5" s="1">
        <f t="shared" si="0"/>
        <v>16</v>
      </c>
      <c r="F5" s="41">
        <f>Tussenstand!F9</f>
        <v>3</v>
      </c>
      <c r="G5" s="40">
        <f>'Parkspel Volwassenen'!N9</f>
        <v>13</v>
      </c>
      <c r="H5" s="41">
        <f t="shared" si="1"/>
        <v>29</v>
      </c>
      <c r="I5" s="40">
        <f>'Parkspel Kinderen'!N9</f>
        <v>17</v>
      </c>
      <c r="J5" s="41">
        <f t="shared" si="2"/>
        <v>46</v>
      </c>
      <c r="K5" s="40">
        <f>Eindspel!E9</f>
        <v>16</v>
      </c>
      <c r="L5" s="41">
        <f t="shared" si="3"/>
        <v>62</v>
      </c>
      <c r="M5" s="40">
        <f>Quiz!M9</f>
        <v>17</v>
      </c>
      <c r="N5" s="41">
        <f t="shared" si="4"/>
        <v>79</v>
      </c>
      <c r="O5" s="42">
        <f t="shared" si="5"/>
        <v>4</v>
      </c>
    </row>
    <row r="6" spans="1:28" s="64" customFormat="1" ht="20" customHeight="1">
      <c r="A6" s="38" t="str">
        <f>Deelnemers!A4</f>
        <v>De Blauwe Vinken</v>
      </c>
      <c r="B6" s="40">
        <f>Websitespel!B4</f>
        <v>5</v>
      </c>
      <c r="C6" s="41">
        <f>Websitespel!C4</f>
        <v>6</v>
      </c>
      <c r="D6" s="40">
        <f>Voorspel!B4</f>
        <v>6</v>
      </c>
      <c r="E6" s="1">
        <f t="shared" si="0"/>
        <v>11</v>
      </c>
      <c r="F6" s="41">
        <f>Tussenstand!F4</f>
        <v>5</v>
      </c>
      <c r="G6" s="40">
        <f>'Parkspel Volwassenen'!N4</f>
        <v>18</v>
      </c>
      <c r="H6" s="41">
        <f t="shared" si="1"/>
        <v>29</v>
      </c>
      <c r="I6" s="40">
        <f>'Parkspel Kinderen'!N4</f>
        <v>18</v>
      </c>
      <c r="J6" s="41">
        <f t="shared" si="2"/>
        <v>47</v>
      </c>
      <c r="K6" s="40">
        <f>Eindspel!E4</f>
        <v>14</v>
      </c>
      <c r="L6" s="41">
        <f t="shared" si="3"/>
        <v>61</v>
      </c>
      <c r="M6" s="40">
        <f>Quiz!M4</f>
        <v>14</v>
      </c>
      <c r="N6" s="41">
        <f t="shared" si="4"/>
        <v>75</v>
      </c>
      <c r="O6" s="42">
        <f t="shared" si="5"/>
        <v>5</v>
      </c>
    </row>
    <row r="7" spans="1:28" s="64" customFormat="1" ht="20" customHeight="1">
      <c r="A7" s="38" t="str">
        <f>Deelnemers!A7</f>
        <v>Dynamo</v>
      </c>
      <c r="B7" s="40">
        <f>Websitespel!B7</f>
        <v>6</v>
      </c>
      <c r="C7" s="41">
        <f>Websitespel!C7</f>
        <v>5</v>
      </c>
      <c r="D7" s="40">
        <f>Voorspel!B7</f>
        <v>3</v>
      </c>
      <c r="E7" s="1">
        <f t="shared" si="0"/>
        <v>9</v>
      </c>
      <c r="F7" s="41">
        <f>Tussenstand!F7</f>
        <v>6</v>
      </c>
      <c r="G7" s="40">
        <f>'Parkspel Volwassenen'!N7</f>
        <v>17</v>
      </c>
      <c r="H7" s="41">
        <f t="shared" si="1"/>
        <v>26</v>
      </c>
      <c r="I7" s="40">
        <f>'Parkspel Kinderen'!N7</f>
        <v>15</v>
      </c>
      <c r="J7" s="41">
        <f t="shared" si="2"/>
        <v>41</v>
      </c>
      <c r="K7" s="40">
        <f>Eindspel!E7</f>
        <v>19</v>
      </c>
      <c r="L7" s="41">
        <f t="shared" si="3"/>
        <v>60</v>
      </c>
      <c r="M7" s="40">
        <f>Quiz!M7</f>
        <v>13</v>
      </c>
      <c r="N7" s="41">
        <f t="shared" si="4"/>
        <v>73</v>
      </c>
      <c r="O7" s="42">
        <f t="shared" si="5"/>
        <v>6</v>
      </c>
    </row>
    <row r="8" spans="1:28" s="64" customFormat="1" ht="20" customHeight="1">
      <c r="A8" s="38" t="str">
        <f>Deelnemers!A8</f>
        <v>5 voor 12</v>
      </c>
      <c r="B8" s="40">
        <f>Websitespel!B8</f>
        <v>4</v>
      </c>
      <c r="C8" s="41">
        <f>Websitespel!C8</f>
        <v>7</v>
      </c>
      <c r="D8" s="40">
        <f>Voorspel!B8</f>
        <v>5</v>
      </c>
      <c r="E8" s="1">
        <f t="shared" si="0"/>
        <v>9</v>
      </c>
      <c r="F8" s="41">
        <f>Tussenstand!F8</f>
        <v>6</v>
      </c>
      <c r="G8" s="40">
        <f>'Parkspel Volwassenen'!N8</f>
        <v>19</v>
      </c>
      <c r="H8" s="41">
        <f t="shared" si="1"/>
        <v>28</v>
      </c>
      <c r="I8" s="40">
        <f>'Parkspel Kinderen'!N8</f>
        <v>13</v>
      </c>
      <c r="J8" s="41">
        <f t="shared" si="2"/>
        <v>41</v>
      </c>
      <c r="K8" s="40">
        <f>Eindspel!E8</f>
        <v>13</v>
      </c>
      <c r="L8" s="41">
        <f t="shared" si="3"/>
        <v>54</v>
      </c>
      <c r="M8" s="40">
        <f>Quiz!M8</f>
        <v>19</v>
      </c>
      <c r="N8" s="41">
        <f t="shared" si="4"/>
        <v>73</v>
      </c>
      <c r="O8" s="42">
        <f t="shared" si="5"/>
        <v>6</v>
      </c>
    </row>
    <row r="9" spans="1:28" s="64" customFormat="1" ht="20" customHeight="1" thickBot="1">
      <c r="A9" s="39" t="str">
        <f>Deelnemers!A6</f>
        <v>Chiro</v>
      </c>
      <c r="B9" s="43">
        <f>Websitespel!B6</f>
        <v>3</v>
      </c>
      <c r="C9" s="44">
        <f>Websitespel!C6</f>
        <v>8</v>
      </c>
      <c r="D9" s="43">
        <f>Voorspel!B6</f>
        <v>4</v>
      </c>
      <c r="E9" s="45">
        <f t="shared" si="0"/>
        <v>7</v>
      </c>
      <c r="F9" s="44">
        <f>Tussenstand!F6</f>
        <v>8</v>
      </c>
      <c r="G9" s="43">
        <f>'Parkspel Volwassenen'!N6</f>
        <v>15</v>
      </c>
      <c r="H9" s="44">
        <f t="shared" si="1"/>
        <v>22</v>
      </c>
      <c r="I9" s="43">
        <f>'Parkspel Kinderen'!N6</f>
        <v>14</v>
      </c>
      <c r="J9" s="44">
        <f t="shared" si="2"/>
        <v>36</v>
      </c>
      <c r="K9" s="43">
        <f>Eindspel!E6</f>
        <v>15</v>
      </c>
      <c r="L9" s="44">
        <f t="shared" si="3"/>
        <v>51</v>
      </c>
      <c r="M9" s="43">
        <f>Quiz!M6</f>
        <v>15</v>
      </c>
      <c r="N9" s="44">
        <f t="shared" si="4"/>
        <v>66</v>
      </c>
      <c r="O9" s="46">
        <f t="shared" si="5"/>
        <v>8</v>
      </c>
    </row>
    <row r="10" spans="1:28" s="64" customFormat="1" ht="2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8" s="64" customFormat="1" ht="2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8" s="64" customFormat="1" ht="2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8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8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28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28" s="9" customFormat="1" ht="15" customHeight="1"/>
    <row r="17" spans="1:15" s="9" customFormat="1" ht="15" customHeight="1"/>
    <row r="18" spans="1:15" s="9" customFormat="1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9" customFormat="1" ht="15" customHeight="1"/>
    <row r="20" spans="1:15" s="9" customFormat="1" ht="15" customHeight="1"/>
    <row r="21" spans="1:15" s="9" customFormat="1" ht="15" customHeight="1"/>
    <row r="22" spans="1:15" s="9" customFormat="1" ht="15" customHeight="1"/>
    <row r="23" spans="1:15" s="9" customFormat="1" ht="15" customHeight="1"/>
    <row r="24" spans="1:15" s="9" customFormat="1" ht="15" customHeight="1"/>
    <row r="25" spans="1:15" s="9" customFormat="1" ht="15" customHeight="1"/>
    <row r="26" spans="1:15" s="9" customFormat="1" ht="15" customHeight="1"/>
    <row r="27" spans="1:15" s="9" customFormat="1" ht="15" customHeight="1"/>
    <row r="28" spans="1:15" s="9" customFormat="1" ht="15" customHeight="1"/>
    <row r="29" spans="1:15" s="9" customFormat="1" ht="15" customHeight="1"/>
    <row r="30" spans="1:15" s="9" customFormat="1" ht="15" customHeight="1"/>
    <row r="31" spans="1:15" ht="15" customHeight="1"/>
  </sheetData>
  <sortState ref="A2:O9">
    <sortCondition ref="O2:O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Deelnemers</vt:lpstr>
      <vt:lpstr>Websitespel</vt:lpstr>
      <vt:lpstr>Voorspel</vt:lpstr>
      <vt:lpstr>Tussenstand</vt:lpstr>
      <vt:lpstr>Parkspel Volwassenen</vt:lpstr>
      <vt:lpstr>Parkspel Kinderen</vt:lpstr>
      <vt:lpstr>Eindspel</vt:lpstr>
      <vt:lpstr>Quiz</vt:lpstr>
      <vt:lpstr>Algemeen klassement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Van Assche</cp:lastModifiedBy>
  <dcterms:created xsi:type="dcterms:W3CDTF">2015-02-24T14:10:13Z</dcterms:created>
  <dcterms:modified xsi:type="dcterms:W3CDTF">2017-04-24T13:36:55Z</dcterms:modified>
</cp:coreProperties>
</file>